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225" windowWidth="11775" windowHeight="3660"/>
  </bookViews>
  <sheets>
    <sheet name="Contents" sheetId="1" r:id="rId1"/>
    <sheet name="Summary" sheetId="2" r:id="rId2"/>
    <sheet name="Visits" sheetId="3" r:id="rId3"/>
    <sheet name="Participation" sheetId="4" r:id="rId4"/>
    <sheet name="Membership" sheetId="5" r:id="rId5"/>
    <sheet name="Heritage Open Days" sheetId="6" r:id="rId6"/>
    <sheet name="Volunteering" sheetId="7" r:id="rId7"/>
    <sheet name="Museums and Galleries" sheetId="8" r:id="rId8"/>
    <sheet name="Educational visits" sheetId="9" r:id="rId9"/>
    <sheet name="Education" sheetId="10" r:id="rId10"/>
    <sheet name="Wellbeing" sheetId="11" r:id="rId11"/>
    <sheet name="Social Media" sheetId="12" r:id="rId12"/>
  </sheets>
  <definedNames>
    <definedName name="_xlnm._FilterDatabase" localSheetId="2" hidden="1">Visits!$AB$17:$AB$18</definedName>
  </definedNames>
  <calcPr calcId="145621"/>
</workbook>
</file>

<file path=xl/calcChain.xml><?xml version="1.0" encoding="utf-8"?>
<calcChain xmlns="http://schemas.openxmlformats.org/spreadsheetml/2006/main">
  <c r="T12" i="9" l="1"/>
  <c r="T13" i="9"/>
  <c r="T14" i="9"/>
  <c r="T15" i="9"/>
  <c r="T16" i="9"/>
  <c r="T17" i="9"/>
  <c r="T18" i="9"/>
  <c r="T19" i="9"/>
  <c r="S32" i="5" l="1"/>
  <c r="S38" i="5"/>
  <c r="S39" i="5"/>
  <c r="S40" i="5"/>
  <c r="S41" i="5"/>
  <c r="S31" i="5"/>
  <c r="T32" i="5" l="1"/>
  <c r="T37" i="5"/>
  <c r="T38" i="5"/>
  <c r="T39" i="5"/>
  <c r="T40" i="5"/>
  <c r="T41" i="5"/>
  <c r="T31" i="5"/>
  <c r="M49" i="5" l="1"/>
  <c r="M94" i="2" l="1"/>
  <c r="M96" i="2"/>
  <c r="M93" i="2"/>
  <c r="E82" i="2"/>
  <c r="V19" i="9" l="1"/>
  <c r="V23" i="10"/>
  <c r="U11" i="10"/>
  <c r="U9" i="10"/>
  <c r="V24" i="10" l="1"/>
  <c r="S10" i="7" l="1"/>
  <c r="S11" i="7"/>
  <c r="S13" i="7"/>
  <c r="S14" i="7"/>
  <c r="S15" i="7"/>
  <c r="S17" i="7"/>
  <c r="S9" i="7"/>
  <c r="G46" i="10" l="1"/>
  <c r="G45" i="10"/>
  <c r="G44" i="10"/>
  <c r="G43" i="10"/>
  <c r="G42" i="10"/>
  <c r="G41" i="10"/>
  <c r="G40" i="10"/>
  <c r="G39" i="10"/>
  <c r="E46" i="10"/>
  <c r="E45" i="10"/>
  <c r="E44" i="10"/>
  <c r="E43" i="10"/>
  <c r="E42" i="10"/>
  <c r="E41" i="10"/>
  <c r="E40" i="10"/>
  <c r="E39" i="10"/>
  <c r="C40" i="10"/>
  <c r="C41" i="10"/>
  <c r="C42" i="10"/>
  <c r="C43" i="10"/>
  <c r="C44" i="10"/>
  <c r="C45" i="10"/>
  <c r="C46" i="10"/>
  <c r="C39" i="10"/>
  <c r="H40" i="10"/>
  <c r="H41" i="10"/>
  <c r="H42" i="10"/>
  <c r="H43" i="10"/>
  <c r="H44" i="10"/>
  <c r="H45" i="10"/>
  <c r="H46" i="10"/>
  <c r="H39" i="10"/>
  <c r="R27" i="10"/>
  <c r="R28" i="10"/>
  <c r="R29" i="10"/>
  <c r="R30" i="10"/>
  <c r="R31" i="10"/>
  <c r="R32" i="10"/>
  <c r="R33" i="10"/>
  <c r="R26" i="10"/>
  <c r="T18" i="10"/>
  <c r="T19" i="10"/>
  <c r="T20" i="10"/>
  <c r="T21" i="10"/>
  <c r="T22" i="10"/>
  <c r="T23" i="10"/>
  <c r="T24" i="10"/>
  <c r="T17" i="10"/>
  <c r="S18" i="10"/>
  <c r="S19" i="10"/>
  <c r="S20" i="10"/>
  <c r="S21" i="10"/>
  <c r="S22" i="10"/>
  <c r="S23" i="10"/>
  <c r="S24" i="10"/>
  <c r="S17" i="10"/>
  <c r="T59" i="9" l="1"/>
  <c r="T58" i="9"/>
  <c r="T57" i="9"/>
  <c r="T56" i="9"/>
  <c r="T54" i="9"/>
  <c r="T53" i="9"/>
  <c r="T52" i="9"/>
  <c r="T51" i="9"/>
  <c r="T41" i="9"/>
  <c r="T42" i="9"/>
  <c r="T43" i="9"/>
  <c r="T44" i="9"/>
  <c r="T45" i="9"/>
  <c r="T46" i="9"/>
  <c r="T47" i="9"/>
  <c r="T48" i="9"/>
  <c r="T49" i="9"/>
  <c r="T40" i="9"/>
  <c r="S52" i="9"/>
  <c r="S53" i="9"/>
  <c r="S54" i="9"/>
  <c r="S56" i="9"/>
  <c r="S57" i="9"/>
  <c r="S58" i="9"/>
  <c r="S59" i="9"/>
  <c r="S51" i="9"/>
  <c r="S49" i="9"/>
  <c r="S41" i="9"/>
  <c r="S42" i="9"/>
  <c r="S43" i="9"/>
  <c r="S44" i="9"/>
  <c r="S45" i="9"/>
  <c r="S46" i="9"/>
  <c r="S47" i="9"/>
  <c r="S48" i="9"/>
  <c r="S40" i="9"/>
  <c r="R60" i="9"/>
  <c r="S60" i="9" s="1"/>
  <c r="R49" i="9"/>
  <c r="T60" i="9" l="1"/>
  <c r="J26" i="7" l="1"/>
  <c r="J27" i="7"/>
  <c r="J28" i="7"/>
  <c r="J29" i="7"/>
  <c r="J30" i="7"/>
  <c r="J31" i="7"/>
  <c r="J25" i="7"/>
  <c r="AC19" i="6" l="1"/>
  <c r="AC18" i="6"/>
  <c r="AC9" i="6"/>
  <c r="AC10" i="6"/>
  <c r="AC11" i="6"/>
  <c r="AC12" i="6"/>
  <c r="AC13" i="6"/>
  <c r="AC14" i="6"/>
  <c r="AC15" i="6"/>
  <c r="AC16" i="6"/>
  <c r="AC8" i="6"/>
  <c r="S15" i="5"/>
  <c r="S9" i="5"/>
  <c r="S10" i="5"/>
  <c r="S11" i="5"/>
  <c r="S12" i="5"/>
  <c r="S13" i="5"/>
  <c r="S14" i="5"/>
  <c r="S16" i="5"/>
  <c r="S17" i="5"/>
  <c r="S18" i="5"/>
  <c r="S19" i="5"/>
  <c r="S20" i="5"/>
  <c r="S21" i="5"/>
  <c r="S22" i="5"/>
  <c r="S23" i="5"/>
  <c r="S24" i="5"/>
  <c r="N41" i="3"/>
  <c r="N42" i="3"/>
  <c r="N43" i="3"/>
  <c r="N44" i="3"/>
  <c r="N45" i="3"/>
  <c r="N46" i="3"/>
  <c r="N47" i="3"/>
  <c r="N48" i="3"/>
  <c r="N49" i="3"/>
  <c r="N50" i="3"/>
  <c r="T10" i="5"/>
  <c r="T11" i="5"/>
  <c r="T12" i="5"/>
  <c r="T13" i="5"/>
  <c r="T14" i="5"/>
  <c r="T15" i="5"/>
  <c r="T16" i="5"/>
  <c r="T17" i="5"/>
  <c r="T18" i="5"/>
  <c r="T19" i="5"/>
  <c r="T20" i="5"/>
  <c r="T21" i="5"/>
  <c r="T22" i="5"/>
  <c r="T23" i="5"/>
  <c r="T24" i="5"/>
  <c r="T9" i="5"/>
  <c r="O59" i="3" l="1"/>
  <c r="O58" i="3"/>
  <c r="O57" i="3"/>
  <c r="O56" i="3"/>
  <c r="M60" i="3"/>
  <c r="N60" i="3" s="1"/>
  <c r="O54" i="3"/>
  <c r="O49" i="3"/>
  <c r="M49" i="3"/>
  <c r="O48" i="3"/>
  <c r="M48" i="3"/>
  <c r="O47" i="3"/>
  <c r="M47" i="3"/>
  <c r="O46" i="3"/>
  <c r="M46" i="3"/>
  <c r="O45" i="3"/>
  <c r="M45" i="3"/>
  <c r="O44" i="3"/>
  <c r="M44" i="3"/>
  <c r="O43" i="3"/>
  <c r="M43" i="3"/>
  <c r="O42" i="3"/>
  <c r="M42" i="3"/>
  <c r="O41" i="3"/>
  <c r="M41" i="3"/>
  <c r="N59" i="3"/>
  <c r="N58" i="3"/>
  <c r="N57" i="3"/>
  <c r="N56" i="3"/>
  <c r="M50" i="3"/>
  <c r="P54" i="3" l="1"/>
  <c r="P56" i="3"/>
  <c r="O50" i="3"/>
  <c r="P59" i="3"/>
  <c r="P60" i="3"/>
  <c r="P57" i="3"/>
  <c r="O60" i="3"/>
  <c r="P58" i="3"/>
  <c r="M65" i="5"/>
  <c r="L65" i="5"/>
  <c r="K65" i="5"/>
  <c r="J65" i="5"/>
  <c r="I32" i="7" l="1"/>
  <c r="J32" i="7" s="1"/>
  <c r="AD16" i="6"/>
  <c r="AD15" i="6"/>
  <c r="AD14" i="6"/>
  <c r="AD13" i="6"/>
  <c r="AD12" i="6"/>
  <c r="AD11" i="6"/>
  <c r="AD10" i="6"/>
  <c r="AD9" i="6"/>
  <c r="AD8" i="6"/>
  <c r="AB19" i="6"/>
  <c r="AB18" i="6"/>
  <c r="AB10" i="6"/>
  <c r="AB11" i="6"/>
  <c r="AB12" i="6"/>
  <c r="AB13" i="6"/>
  <c r="AB14" i="6"/>
  <c r="AB15" i="6"/>
  <c r="AB16" i="6"/>
  <c r="AB9" i="6"/>
  <c r="AB8" i="6"/>
</calcChain>
</file>

<file path=xl/sharedStrings.xml><?xml version="1.0" encoding="utf-8"?>
<sst xmlns="http://schemas.openxmlformats.org/spreadsheetml/2006/main" count="3114" uniqueCount="567">
  <si>
    <t>CONTENTS</t>
  </si>
  <si>
    <t>Click button below to follow links to the indicators:</t>
  </si>
  <si>
    <t>No. of visits to historic properties 1989 =100, England</t>
  </si>
  <si>
    <t>Participation</t>
  </si>
  <si>
    <t>Adult Participation in the Historic Environment (% who have participated)</t>
  </si>
  <si>
    <t>2005/06</t>
  </si>
  <si>
    <t>2006/07</t>
  </si>
  <si>
    <t>2007/08</t>
  </si>
  <si>
    <t>2008/09</t>
  </si>
  <si>
    <t>2009/10</t>
  </si>
  <si>
    <t>2010/11</t>
  </si>
  <si>
    <t>2011/12</t>
  </si>
  <si>
    <t>2012/13</t>
  </si>
  <si>
    <t>2013/14</t>
  </si>
  <si>
    <t>2014/15</t>
  </si>
  <si>
    <t>All adults (16 plus)</t>
  </si>
  <si>
    <t>Adults in Lower Socio-Economic Groups</t>
  </si>
  <si>
    <t>Black and Ethnic Minorities Adults</t>
  </si>
  <si>
    <t>People with limiting illness or disabilities</t>
  </si>
  <si>
    <t>Child Participation in the Historic Environment (% who have participated)</t>
  </si>
  <si>
    <t xml:space="preserve">11-15 year olds </t>
  </si>
  <si>
    <t>5-15 year olds</t>
  </si>
  <si>
    <t xml:space="preserve">5-10 year olds </t>
  </si>
  <si>
    <t>Source: Taking Part Survey</t>
  </si>
  <si>
    <t>HODs Events by Year</t>
  </si>
  <si>
    <t xml:space="preserve">Number of HODs events </t>
  </si>
  <si>
    <t>Number of HOD Visits</t>
  </si>
  <si>
    <t>Source: Heritage Open Days</t>
  </si>
  <si>
    <t>Membership</t>
  </si>
  <si>
    <t>Numbers</t>
  </si>
  <si>
    <t>English Heritage Membership (excl. corporate members)</t>
  </si>
  <si>
    <t>English Heritage Membership (incl. corporate members)</t>
  </si>
  <si>
    <t>National Trust Membership</t>
  </si>
  <si>
    <t xml:space="preserve">Historic Houses Association (HHA) </t>
  </si>
  <si>
    <t>Indexed (2007/09=100%)</t>
  </si>
  <si>
    <t>English Heritage (excl. corporate)</t>
  </si>
  <si>
    <t>English Heritage  (incl. corporate)</t>
  </si>
  <si>
    <t xml:space="preserve">National Trust </t>
  </si>
  <si>
    <t>Volunteering</t>
  </si>
  <si>
    <t>Approx. number of Historic Environment Volunteers, England</t>
  </si>
  <si>
    <t>16-24</t>
  </si>
  <si>
    <t>25-44</t>
  </si>
  <si>
    <t>45-64</t>
  </si>
  <si>
    <t>65-74</t>
  </si>
  <si>
    <t>75+</t>
  </si>
  <si>
    <t>Education Visits</t>
  </si>
  <si>
    <t xml:space="preserve">(2001=100) </t>
  </si>
  <si>
    <t>Source: Visit England</t>
  </si>
  <si>
    <t xml:space="preserve">Visits to historic environment sites </t>
  </si>
  <si>
    <t xml:space="preserve">While the number of visits to historic attractions is a measure of participation, it is also a measure of the economic benefits, because if we match visitor numbers and visitor spend, we have a useful proxy for the minimum economic benefit derived from heritage assets. </t>
  </si>
  <si>
    <t>The indicators presented below include visitor data from the following organisations (click on names to go to data):</t>
  </si>
  <si>
    <t>(Return to contents page)</t>
  </si>
  <si>
    <t>Visit England</t>
  </si>
  <si>
    <t>English Heritage visits</t>
  </si>
  <si>
    <t>National Trust visitor numbers</t>
  </si>
  <si>
    <t>Historic Houses Association visitor numbers</t>
  </si>
  <si>
    <t xml:space="preserve">Church Conservation Trust </t>
  </si>
  <si>
    <t xml:space="preserve">This survey measures visitor numbers throughout the leisure industry but Historic England commissions Visit England to produce findings for the historic environment sector. The full report is available on www.heritagecounts.org.uk </t>
  </si>
  <si>
    <t xml:space="preserve">Trends in number of visits to historic properties 1989-2014 </t>
  </si>
  <si>
    <r>
      <t xml:space="preserve">…By attraction type (Indexed 1989=100) </t>
    </r>
    <r>
      <rPr>
        <b/>
        <vertAlign val="superscript"/>
        <sz val="11"/>
        <color indexed="8"/>
        <rFont val="Calibri"/>
        <family val="2"/>
      </rPr>
      <t>1</t>
    </r>
  </si>
  <si>
    <t>Castles / forts</t>
  </si>
  <si>
    <t>Gardens</t>
  </si>
  <si>
    <t>Historic Houses</t>
  </si>
  <si>
    <t xml:space="preserve">Historic monuments </t>
  </si>
  <si>
    <t xml:space="preserve">Visitor/ heritage centres </t>
  </si>
  <si>
    <t>Places of worship</t>
  </si>
  <si>
    <t>Other historic properties</t>
  </si>
  <si>
    <t xml:space="preserve">England historic properties </t>
  </si>
  <si>
    <r>
      <t xml:space="preserve">…By region (Indexed 2000=100) </t>
    </r>
    <r>
      <rPr>
        <b/>
        <vertAlign val="superscript"/>
        <sz val="11"/>
        <color indexed="8"/>
        <rFont val="Calibri"/>
        <family val="2"/>
      </rPr>
      <t>1</t>
    </r>
  </si>
  <si>
    <t>North East</t>
  </si>
  <si>
    <t>-</t>
  </si>
  <si>
    <t xml:space="preserve">North West </t>
  </si>
  <si>
    <t>Yorkshire and the Humber</t>
  </si>
  <si>
    <t>East Midlands</t>
  </si>
  <si>
    <t>West Midlands</t>
  </si>
  <si>
    <t>East of England</t>
  </si>
  <si>
    <t>London</t>
  </si>
  <si>
    <t>South East</t>
  </si>
  <si>
    <t>South West</t>
  </si>
  <si>
    <t>England</t>
  </si>
  <si>
    <t>English Heritage</t>
  </si>
  <si>
    <t>English Heritage visits to staffed sites</t>
  </si>
  <si>
    <t>2002/03</t>
  </si>
  <si>
    <t>2003/04</t>
  </si>
  <si>
    <t>2004/05</t>
  </si>
  <si>
    <t>2015/16</t>
  </si>
  <si>
    <t>London(2)</t>
  </si>
  <si>
    <t>Total visits in England</t>
  </si>
  <si>
    <t>Source: English Heritage</t>
  </si>
  <si>
    <t xml:space="preserve">Number of visitors to staffed National Trust properties </t>
  </si>
  <si>
    <t>Yorkshire and North East</t>
  </si>
  <si>
    <t>North West</t>
  </si>
  <si>
    <r>
      <t>Midlands</t>
    </r>
    <r>
      <rPr>
        <vertAlign val="superscript"/>
        <sz val="11"/>
        <color indexed="8"/>
        <rFont val="Calibri"/>
        <family val="2"/>
      </rPr>
      <t>2</t>
    </r>
  </si>
  <si>
    <t>South East and London</t>
  </si>
  <si>
    <t>Source: Naqtional Trust</t>
  </si>
  <si>
    <t>Historic Houses Association</t>
  </si>
  <si>
    <r>
      <t xml:space="preserve">2014 </t>
    </r>
    <r>
      <rPr>
        <b/>
        <vertAlign val="superscript"/>
        <sz val="11"/>
        <color indexed="8"/>
        <rFont val="Calibri"/>
        <family val="2"/>
      </rPr>
      <t>3</t>
    </r>
  </si>
  <si>
    <r>
      <t xml:space="preserve">2014 </t>
    </r>
    <r>
      <rPr>
        <b/>
        <vertAlign val="superscript"/>
        <sz val="11"/>
        <color indexed="8"/>
        <rFont val="Calibri"/>
        <family val="2"/>
      </rPr>
      <t>4</t>
    </r>
  </si>
  <si>
    <t>Churches Conservation Trust</t>
  </si>
  <si>
    <t>Number of visits to CCT Churches</t>
  </si>
  <si>
    <t>Source: Churches Conservation Trust</t>
  </si>
  <si>
    <t>Participation in the historic environment</t>
  </si>
  <si>
    <t>People participate in the historic environment in a number of ways, by visiting sites, volunteering or joining heritage organisations. For the majority of people participation takes the form of visiting sites. This is measured by Taking Part</t>
  </si>
  <si>
    <t>Participation by all adults and  priority groups</t>
  </si>
  <si>
    <t>%</t>
  </si>
  <si>
    <t>Confidence interval</t>
  </si>
  <si>
    <r>
      <t xml:space="preserve">Percentage of adults that have participated in the historic environment </t>
    </r>
    <r>
      <rPr>
        <b/>
        <vertAlign val="superscript"/>
        <sz val="11"/>
        <color indexed="8"/>
        <rFont val="Calibri"/>
        <family val="2"/>
      </rPr>
      <t>1</t>
    </r>
    <r>
      <rPr>
        <b/>
        <sz val="11"/>
        <color indexed="8"/>
        <rFont val="Calibri"/>
        <family val="2"/>
      </rPr>
      <t xml:space="preserve"> (All adults (16 plus)</t>
    </r>
  </si>
  <si>
    <t>+/- 0.7</t>
  </si>
  <si>
    <t>+/-0.8</t>
  </si>
  <si>
    <t>+/- 0.8</t>
  </si>
  <si>
    <t>+/-1.0</t>
  </si>
  <si>
    <t>+/-2.4</t>
  </si>
  <si>
    <t>+/-1.1</t>
  </si>
  <si>
    <t>+/-1.2</t>
  </si>
  <si>
    <t xml:space="preserve"> +/-1.3</t>
  </si>
  <si>
    <t>+/- 2.2</t>
  </si>
  <si>
    <t>+/- 2.5</t>
  </si>
  <si>
    <t>+/- 2.7</t>
  </si>
  <si>
    <t>+/- 4.1</t>
  </si>
  <si>
    <t>+/- 10.2</t>
  </si>
  <si>
    <t>+/- 4.2</t>
  </si>
  <si>
    <t>+/-3.6</t>
  </si>
  <si>
    <t>+/- 3.6</t>
  </si>
  <si>
    <t>+/-3.3</t>
  </si>
  <si>
    <t>+/-2.49</t>
  </si>
  <si>
    <t xml:space="preserve"> +/-4.0</t>
  </si>
  <si>
    <t>+/- 1.9</t>
  </si>
  <si>
    <t>+/- 2.3</t>
  </si>
  <si>
    <t>+/- 2.4</t>
  </si>
  <si>
    <t>+/- 6.8</t>
  </si>
  <si>
    <t xml:space="preserve"> +/- 3.5</t>
  </si>
  <si>
    <t>+/-3.2</t>
  </si>
  <si>
    <t>+/-2.46</t>
  </si>
  <si>
    <t xml:space="preserve"> +/-3.5</t>
  </si>
  <si>
    <t>+/- 2.0</t>
  </si>
  <si>
    <t>+/- 3.2</t>
  </si>
  <si>
    <t>+/- 7.1</t>
  </si>
  <si>
    <t>+/- 3.0</t>
  </si>
  <si>
    <t>+/-3.7</t>
  </si>
  <si>
    <t>+/-2.83</t>
  </si>
  <si>
    <t xml:space="preserve"> +/-4.1</t>
  </si>
  <si>
    <t>No</t>
  </si>
  <si>
    <t>+/- 2.1</t>
  </si>
  <si>
    <t>+/- 3.3</t>
  </si>
  <si>
    <t>+/- 8.0</t>
  </si>
  <si>
    <t>+/- 3.1</t>
  </si>
  <si>
    <t>+/-3.9</t>
  </si>
  <si>
    <t>+/- 3.9</t>
  </si>
  <si>
    <t>+/-2.68</t>
  </si>
  <si>
    <t xml:space="preserve"> +/-3.9</t>
  </si>
  <si>
    <t>+/- 7.8</t>
  </si>
  <si>
    <t>+/-2.66</t>
  </si>
  <si>
    <t>+/- 2.9</t>
  </si>
  <si>
    <t>+/- 6.9</t>
  </si>
  <si>
    <t>+/- 2.8</t>
  </si>
  <si>
    <t>+/-3.4</t>
  </si>
  <si>
    <t>+/-2.71</t>
  </si>
  <si>
    <t xml:space="preserve"> +/-3.8</t>
  </si>
  <si>
    <t>+/- 6.7</t>
  </si>
  <si>
    <t>+/- 2.6</t>
  </si>
  <si>
    <t>+/-3.1</t>
  </si>
  <si>
    <t>+/-4.2</t>
  </si>
  <si>
    <t>+/-2.99</t>
  </si>
  <si>
    <t xml:space="preserve"> +/-4.3</t>
  </si>
  <si>
    <t>+/- 1.7</t>
  </si>
  <si>
    <t>+/- 5.1</t>
  </si>
  <si>
    <t>+/-2.7</t>
  </si>
  <si>
    <t>+/-2.9</t>
  </si>
  <si>
    <t>+/-2.8</t>
  </si>
  <si>
    <t>+/-2.11</t>
  </si>
  <si>
    <t xml:space="preserve"> +/-3.0</t>
  </si>
  <si>
    <t>+/-3.8</t>
  </si>
  <si>
    <t>+/-4</t>
  </si>
  <si>
    <t>+/-2.78</t>
  </si>
  <si>
    <r>
      <t xml:space="preserve">Percentage of adults that have participated in the historic environment </t>
    </r>
    <r>
      <rPr>
        <b/>
        <vertAlign val="superscript"/>
        <sz val="11"/>
        <color indexed="8"/>
        <rFont val="Calibri"/>
        <family val="2"/>
      </rPr>
      <t xml:space="preserve">1  </t>
    </r>
    <r>
      <rPr>
        <b/>
        <sz val="11"/>
        <color indexed="8"/>
        <rFont val="Calibri"/>
        <family val="2"/>
      </rPr>
      <t>(Lower Socio-Economic Groups)</t>
    </r>
  </si>
  <si>
    <t>+/-1.3</t>
  </si>
  <si>
    <t xml:space="preserve">+/-1.4       </t>
  </si>
  <si>
    <t>+/-1.7</t>
  </si>
  <si>
    <t>+/-3.5</t>
  </si>
  <si>
    <t>+/- 1.6</t>
  </si>
  <si>
    <t>+/-2.0</t>
  </si>
  <si>
    <t>+/-1.8</t>
  </si>
  <si>
    <t>+/-2.2</t>
  </si>
  <si>
    <r>
      <t xml:space="preserve">Percentage of adults that have participated in the historic environment </t>
    </r>
    <r>
      <rPr>
        <b/>
        <vertAlign val="superscript"/>
        <sz val="11"/>
        <color indexed="8"/>
        <rFont val="Calibri"/>
        <family val="2"/>
      </rPr>
      <t>1</t>
    </r>
    <r>
      <rPr>
        <b/>
        <sz val="11"/>
        <color indexed="8"/>
        <rFont val="Calibri"/>
        <family val="2"/>
      </rPr>
      <t xml:space="preserve"> (Black and Ethnic Minorities)</t>
    </r>
    <r>
      <rPr>
        <b/>
        <vertAlign val="superscript"/>
        <sz val="11"/>
        <color indexed="8"/>
        <rFont val="Calibri"/>
        <family val="2"/>
      </rPr>
      <t xml:space="preserve"> </t>
    </r>
  </si>
  <si>
    <t>+/-1.9</t>
  </si>
  <si>
    <t>+/-7.5</t>
  </si>
  <si>
    <t>+/-4.8</t>
  </si>
  <si>
    <t>+/- 4.9</t>
  </si>
  <si>
    <t>+/-5.1</t>
  </si>
  <si>
    <t xml:space="preserve"> +/-5.2</t>
  </si>
  <si>
    <t xml:space="preserve"> +/-5.1</t>
  </si>
  <si>
    <r>
      <t>South West</t>
    </r>
    <r>
      <rPr>
        <vertAlign val="superscript"/>
        <sz val="11"/>
        <color indexed="8"/>
        <rFont val="Calibri"/>
        <family val="2"/>
      </rPr>
      <t>2</t>
    </r>
  </si>
  <si>
    <r>
      <t xml:space="preserve">Percentage of adults that have participated in the historic environment </t>
    </r>
    <r>
      <rPr>
        <b/>
        <vertAlign val="superscript"/>
        <sz val="11"/>
        <color indexed="8"/>
        <rFont val="Calibri"/>
        <family val="2"/>
      </rPr>
      <t>1</t>
    </r>
    <r>
      <rPr>
        <b/>
        <sz val="11"/>
        <color indexed="8"/>
        <rFont val="Calibri"/>
        <family val="2"/>
      </rPr>
      <t xml:space="preserve"> (People with limiting illness or disabilities)</t>
    </r>
  </si>
  <si>
    <t>+/-1.4</t>
  </si>
  <si>
    <t>+/- 1.5</t>
  </si>
  <si>
    <t>+/-1.6</t>
  </si>
  <si>
    <t xml:space="preserve"> +/-1.8</t>
  </si>
  <si>
    <r>
      <t xml:space="preserve">Percentage of all 11-15 year olds who have participated in the historic environment  </t>
    </r>
    <r>
      <rPr>
        <b/>
        <vertAlign val="superscript"/>
        <sz val="11"/>
        <color indexed="8"/>
        <rFont val="Calibri"/>
        <family val="2"/>
      </rPr>
      <t>1 3</t>
    </r>
  </si>
  <si>
    <t>+/-2.1</t>
  </si>
  <si>
    <t>+/- 7.9</t>
  </si>
  <si>
    <r>
      <t xml:space="preserve">Percentage of children (5-15 year olds) participated in the historic environment </t>
    </r>
    <r>
      <rPr>
        <b/>
        <vertAlign val="superscript"/>
        <sz val="11"/>
        <color indexed="8"/>
        <rFont val="Calibri"/>
        <family val="2"/>
      </rPr>
      <t>1</t>
    </r>
    <r>
      <rPr>
        <b/>
        <sz val="11"/>
        <color indexed="8"/>
        <rFont val="Calibri"/>
        <family val="2"/>
      </rPr>
      <t xml:space="preserve"> England</t>
    </r>
  </si>
  <si>
    <t>n/a</t>
  </si>
  <si>
    <t>+/-5.2</t>
  </si>
  <si>
    <t>+/- 1.8</t>
  </si>
  <si>
    <t>+/-2.3</t>
  </si>
  <si>
    <t>+/-2.5</t>
  </si>
  <si>
    <r>
      <t xml:space="preserve">Percentage of all 5-10 year olds who have participated in the historic environment </t>
    </r>
    <r>
      <rPr>
        <b/>
        <vertAlign val="superscript"/>
        <sz val="11"/>
        <color indexed="8"/>
        <rFont val="Calibri"/>
        <family val="2"/>
      </rPr>
      <t xml:space="preserve">1 </t>
    </r>
    <r>
      <rPr>
        <b/>
        <sz val="11"/>
        <color indexed="8"/>
        <rFont val="Calibri"/>
        <family val="2"/>
      </rPr>
      <t>England</t>
    </r>
  </si>
  <si>
    <t>+/-2.6</t>
  </si>
  <si>
    <t>+/-6.5</t>
  </si>
  <si>
    <t xml:space="preserve"> +/-3.2</t>
  </si>
  <si>
    <t xml:space="preserve"> +/-3.1</t>
  </si>
  <si>
    <r>
      <rPr>
        <vertAlign val="superscript"/>
        <sz val="11"/>
        <color indexed="8"/>
        <rFont val="Calibri"/>
        <family val="2"/>
      </rPr>
      <t xml:space="preserve">1 </t>
    </r>
    <r>
      <rPr>
        <sz val="11"/>
        <color theme="1"/>
        <rFont val="Calibri"/>
        <family val="2"/>
        <scheme val="minor"/>
      </rPr>
      <t xml:space="preserve"> Participation is defined as at least one attendance at a heritage site during the past 12 months.</t>
    </r>
  </si>
  <si>
    <r>
      <rPr>
        <vertAlign val="superscript"/>
        <sz val="11"/>
        <color indexed="8"/>
        <rFont val="Calibri"/>
        <family val="2"/>
      </rPr>
      <t xml:space="preserve">3 </t>
    </r>
    <r>
      <rPr>
        <sz val="11"/>
        <color theme="1"/>
        <rFont val="Calibri"/>
        <family val="2"/>
        <scheme val="minor"/>
      </rPr>
      <t>Sample size was too small for regional data in 2009/10</t>
    </r>
  </si>
  <si>
    <t xml:space="preserve">Source: Taking Part Survey, DCMS; Taking Part, Child Survey </t>
  </si>
  <si>
    <t>Membership of historic environment organisations</t>
  </si>
  <si>
    <t>English Heritage Membership</t>
  </si>
  <si>
    <r>
      <t>Number of members</t>
    </r>
    <r>
      <rPr>
        <b/>
        <vertAlign val="superscript"/>
        <sz val="11"/>
        <color indexed="8"/>
        <rFont val="Calibri"/>
        <family val="2"/>
      </rPr>
      <t>1</t>
    </r>
    <r>
      <rPr>
        <b/>
        <sz val="11"/>
        <color indexed="8"/>
        <rFont val="Calibri"/>
        <family val="2"/>
      </rPr>
      <t xml:space="preserve"> (excluding those receiving corporate membership) thousands</t>
    </r>
  </si>
  <si>
    <t>2001/02</t>
  </si>
  <si>
    <t xml:space="preserve">Total English Heritage members </t>
  </si>
  <si>
    <t>Wales</t>
  </si>
  <si>
    <t>Scotland</t>
  </si>
  <si>
    <t>Ireland</t>
  </si>
  <si>
    <t>Overseas</t>
  </si>
  <si>
    <t>Other</t>
  </si>
  <si>
    <r>
      <t>Total English Members including corporate members</t>
    </r>
    <r>
      <rPr>
        <b/>
        <vertAlign val="superscript"/>
        <sz val="11"/>
        <color indexed="8"/>
        <rFont val="Calibri"/>
        <family val="2"/>
      </rPr>
      <t xml:space="preserve"> 2</t>
    </r>
  </si>
  <si>
    <t xml:space="preserve">Source: English Heritage </t>
  </si>
  <si>
    <t>National Trust members, Financial Year</t>
  </si>
  <si>
    <t>Total (incl. Northern Ireland and Wales)</t>
  </si>
  <si>
    <t xml:space="preserve">England </t>
  </si>
  <si>
    <t>Yorkshire and the Humber and North East</t>
  </si>
  <si>
    <r>
      <t xml:space="preserve">Midlands </t>
    </r>
    <r>
      <rPr>
        <vertAlign val="superscript"/>
        <sz val="11"/>
        <color indexed="8"/>
        <rFont val="Calibri"/>
        <family val="2"/>
      </rPr>
      <t>3</t>
    </r>
  </si>
  <si>
    <t>North East, North West, and Yorkshire</t>
  </si>
  <si>
    <t>Note total Figures include membership in Northern Ireland and Wales</t>
  </si>
  <si>
    <t>In 2015/16 northern regions were combined.</t>
  </si>
  <si>
    <t>Source: National Trust</t>
  </si>
  <si>
    <t>Affiliate</t>
  </si>
  <si>
    <t>Full Member</t>
  </si>
  <si>
    <t>Associate</t>
  </si>
  <si>
    <t>Total</t>
  </si>
  <si>
    <t>Source: IHBC</t>
  </si>
  <si>
    <t>Heritage Open Days</t>
  </si>
  <si>
    <r>
      <t xml:space="preserve">Heritage Open Days (HODs) is the sectors flagship initiative for increasing participation in the sector. Held each September, HODs see sites which are not usually accessible to the public open their doors and many wavier admission charges. Evaluation centres on the number of events as it is very difficult to measure the number of individual visitors who enjoy HODs. For more information on HODs please visit </t>
    </r>
    <r>
      <rPr>
        <b/>
        <sz val="10"/>
        <rFont val="Arial"/>
        <family val="2"/>
      </rPr>
      <t>http://www.heritageopendays.org.uk/</t>
    </r>
  </si>
  <si>
    <t>Country</t>
  </si>
  <si>
    <r>
      <t>Region</t>
    </r>
    <r>
      <rPr>
        <b/>
        <vertAlign val="superscript"/>
        <sz val="11"/>
        <rFont val="Calibri"/>
        <family val="2"/>
      </rPr>
      <t xml:space="preserve"> 1</t>
    </r>
  </si>
  <si>
    <r>
      <t>Number of HODs events</t>
    </r>
    <r>
      <rPr>
        <sz val="11"/>
        <color theme="1"/>
        <rFont val="Calibri"/>
        <family val="2"/>
        <scheme val="minor"/>
      </rPr>
      <t/>
    </r>
  </si>
  <si>
    <t>Number of HOD Organisers</t>
  </si>
  <si>
    <t>Number of Visits</t>
  </si>
  <si>
    <r>
      <t xml:space="preserve">Number of volunteers </t>
    </r>
    <r>
      <rPr>
        <b/>
        <vertAlign val="superscript"/>
        <sz val="10"/>
        <rFont val="Calibri"/>
        <family val="2"/>
      </rPr>
      <t>2</t>
    </r>
  </si>
  <si>
    <r>
      <rPr>
        <vertAlign val="superscript"/>
        <sz val="9"/>
        <color indexed="8"/>
        <rFont val="Calibri"/>
        <family val="2"/>
      </rPr>
      <t>2</t>
    </r>
    <r>
      <rPr>
        <sz val="9"/>
        <color indexed="8"/>
        <rFont val="Calibri"/>
        <family val="2"/>
      </rPr>
      <t xml:space="preserve"> Volunteers have not previously been reported</t>
    </r>
  </si>
  <si>
    <t xml:space="preserve">Volunteering in the Historic Environment </t>
  </si>
  <si>
    <r>
      <rPr>
        <b/>
        <sz val="20"/>
        <color indexed="8"/>
        <rFont val="Calibri"/>
        <family val="2"/>
      </rPr>
      <t>Taking Part Survey</t>
    </r>
    <r>
      <rPr>
        <b/>
        <vertAlign val="superscript"/>
        <sz val="11"/>
        <color indexed="8"/>
        <rFont val="Calibri"/>
        <family val="2"/>
      </rPr>
      <t xml:space="preserve"> 1</t>
    </r>
  </si>
  <si>
    <t xml:space="preserve">Approximate number of Historic Environment Volunteers </t>
  </si>
  <si>
    <t>Demographic breakdown of heritage volunteers  2014/15</t>
  </si>
  <si>
    <t xml:space="preserve">% of all heritage volunteers </t>
  </si>
  <si>
    <t>Male</t>
  </si>
  <si>
    <t>Female</t>
  </si>
  <si>
    <r>
      <t>Lower Socio-Economic Group</t>
    </r>
    <r>
      <rPr>
        <vertAlign val="superscript"/>
        <sz val="11"/>
        <color indexed="8"/>
        <rFont val="Calibri"/>
        <family val="2"/>
      </rPr>
      <t xml:space="preserve"> 2</t>
    </r>
  </si>
  <si>
    <t>Higher Socio-Economic Group</t>
  </si>
  <si>
    <t xml:space="preserve">Percentage of adult population who regularly volunteer in the heritage sector </t>
  </si>
  <si>
    <r>
      <rPr>
        <vertAlign val="superscript"/>
        <sz val="9"/>
        <color indexed="8"/>
        <rFont val="Calibri"/>
        <family val="2"/>
      </rPr>
      <t>1</t>
    </r>
    <r>
      <rPr>
        <sz val="9"/>
        <color indexed="8"/>
        <rFont val="Calibri"/>
        <family val="2"/>
      </rPr>
      <t xml:space="preserve"> Due to sample size it has not been possible to assess change in volunteer numbers over 2005 - 2015</t>
    </r>
  </si>
  <si>
    <r>
      <rPr>
        <vertAlign val="superscript"/>
        <sz val="9"/>
        <color indexed="8"/>
        <rFont val="Calibri"/>
        <family val="2"/>
      </rPr>
      <t xml:space="preserve">2 </t>
    </r>
    <r>
      <rPr>
        <sz val="9"/>
        <color indexed="8"/>
        <rFont val="Calibri"/>
        <family val="2"/>
      </rPr>
      <t xml:space="preserve">Excludes those not classified by the NS SEC system </t>
    </r>
  </si>
  <si>
    <r>
      <t xml:space="preserve">National Trust Volunteers </t>
    </r>
    <r>
      <rPr>
        <b/>
        <vertAlign val="superscript"/>
        <sz val="20"/>
        <color indexed="8"/>
        <rFont val="Calibri"/>
        <family val="2"/>
      </rPr>
      <t xml:space="preserve"> 3</t>
    </r>
  </si>
  <si>
    <t>National Trust volunteers in England, Wales and Northern Ireland</t>
  </si>
  <si>
    <t>Central Office</t>
  </si>
  <si>
    <r>
      <t>Midlands</t>
    </r>
    <r>
      <rPr>
        <vertAlign val="superscript"/>
        <sz val="11"/>
        <color indexed="8"/>
        <rFont val="Calibri"/>
        <family val="2"/>
      </rPr>
      <t>4</t>
    </r>
  </si>
  <si>
    <t>Yorkshire &amp; North East</t>
  </si>
  <si>
    <t>North East, North West and Yorkshire</t>
  </si>
  <si>
    <r>
      <rPr>
        <vertAlign val="superscript"/>
        <sz val="9"/>
        <color indexed="8"/>
        <rFont val="Calibri"/>
        <family val="2"/>
      </rPr>
      <t xml:space="preserve">3 </t>
    </r>
    <r>
      <rPr>
        <sz val="9"/>
        <color indexed="8"/>
        <rFont val="Calibri"/>
        <family val="2"/>
      </rPr>
      <t>The way volunteering data is captured at the National Trust changed in 2009/10. Comparisons with figures before then should be made with caution</t>
    </r>
  </si>
  <si>
    <r>
      <rPr>
        <vertAlign val="superscript"/>
        <sz val="9"/>
        <color indexed="8"/>
        <rFont val="Calibri"/>
        <family val="2"/>
      </rPr>
      <t>4</t>
    </r>
    <r>
      <rPr>
        <sz val="9"/>
        <color indexed="8"/>
        <rFont val="Calibri"/>
        <family val="2"/>
      </rPr>
      <t xml:space="preserve"> excludes 2006/07 figures for East Midlands</t>
    </r>
  </si>
  <si>
    <t xml:space="preserve">Source: National Trust </t>
  </si>
  <si>
    <t xml:space="preserve">English Heritage Volunteers </t>
  </si>
  <si>
    <t>East</t>
  </si>
  <si>
    <t>North</t>
  </si>
  <si>
    <t>West</t>
  </si>
  <si>
    <r>
      <t xml:space="preserve">Offices </t>
    </r>
    <r>
      <rPr>
        <vertAlign val="superscript"/>
        <sz val="11"/>
        <color indexed="8"/>
        <rFont val="Calibri"/>
        <family val="2"/>
      </rPr>
      <t>5</t>
    </r>
  </si>
  <si>
    <t>Placements, EHF Trustees &amp; History Live!</t>
  </si>
  <si>
    <t>Total Number of EH volunteers</t>
  </si>
  <si>
    <r>
      <rPr>
        <vertAlign val="superscript"/>
        <sz val="9"/>
        <color indexed="8"/>
        <rFont val="Calibri"/>
        <family val="2"/>
      </rPr>
      <t>5</t>
    </r>
    <r>
      <rPr>
        <sz val="9"/>
        <color indexed="8"/>
        <rFont val="Calibri"/>
        <family val="2"/>
      </rPr>
      <t xml:space="preserve"> Denotes volunteers based at offices rather than properties</t>
    </r>
  </si>
  <si>
    <t>Heritage Open Day Volunteers</t>
  </si>
  <si>
    <r>
      <t xml:space="preserve">Number of volunteers </t>
    </r>
    <r>
      <rPr>
        <b/>
        <vertAlign val="superscript"/>
        <sz val="10"/>
        <rFont val="Calibri"/>
        <family val="2"/>
      </rPr>
      <t>6</t>
    </r>
    <r>
      <rPr>
        <b/>
        <vertAlign val="superscript"/>
        <sz val="10"/>
        <rFont val="Calibri"/>
        <family val="2"/>
      </rPr>
      <t xml:space="preserve"> </t>
    </r>
    <r>
      <rPr>
        <b/>
        <sz val="10"/>
        <rFont val="Calibri"/>
        <family val="2"/>
      </rPr>
      <t>England</t>
    </r>
  </si>
  <si>
    <r>
      <rPr>
        <vertAlign val="superscript"/>
        <sz val="9"/>
        <color indexed="8"/>
        <rFont val="Calibri"/>
        <family val="2"/>
      </rPr>
      <t>6</t>
    </r>
    <r>
      <rPr>
        <sz val="9"/>
        <color indexed="8"/>
        <rFont val="Calibri"/>
        <family val="2"/>
      </rPr>
      <t xml:space="preserve"> Volunteers were not previously been reported prior to 2014.</t>
    </r>
  </si>
  <si>
    <t xml:space="preserve">Museums and Galleries data </t>
  </si>
  <si>
    <t xml:space="preserve">Accreditation </t>
  </si>
  <si>
    <t>This is an accreditation scheme open to museums meeting certain nationally agreed standards.</t>
  </si>
  <si>
    <t>UK</t>
  </si>
  <si>
    <t>Full Accreditation</t>
  </si>
  <si>
    <t>Provisional Accreditation</t>
  </si>
  <si>
    <t>Excluded</t>
  </si>
  <si>
    <t xml:space="preserve">Designation </t>
  </si>
  <si>
    <t>The Designation scheme identifies pre-eminent collections of national and international importance held in non-national museums, libraries and archives, based on quality and significance.</t>
  </si>
  <si>
    <r>
      <t xml:space="preserve">Designation Scheme </t>
    </r>
    <r>
      <rPr>
        <b/>
        <vertAlign val="superscript"/>
        <sz val="11"/>
        <rFont val="Calibri"/>
        <family val="2"/>
      </rPr>
      <t>1</t>
    </r>
  </si>
  <si>
    <t>Number of Organisations</t>
  </si>
  <si>
    <t>March 2010</t>
  </si>
  <si>
    <t>Feb. 2011</t>
  </si>
  <si>
    <t>July 2012</t>
  </si>
  <si>
    <t>January 2013</t>
  </si>
  <si>
    <t>July 2013</t>
  </si>
  <si>
    <t>Number of Collections</t>
  </si>
  <si>
    <t xml:space="preserve">Renaissance </t>
  </si>
  <si>
    <t>The Renaissance programme was a grant programme to help transform regional museums. It brought together selected museums into ‘Regional Hubs’ as part of its national framework.</t>
  </si>
  <si>
    <r>
      <t xml:space="preserve">Visits to Hub Museums </t>
    </r>
    <r>
      <rPr>
        <b/>
        <vertAlign val="superscript"/>
        <sz val="11"/>
        <rFont val="Calibri"/>
        <family val="2"/>
      </rPr>
      <t>2</t>
    </r>
  </si>
  <si>
    <r>
      <rPr>
        <vertAlign val="superscript"/>
        <sz val="8"/>
        <rFont val="Calibri"/>
        <family val="2"/>
      </rPr>
      <t>2</t>
    </r>
    <r>
      <rPr>
        <sz val="8"/>
        <rFont val="Calibri"/>
        <family val="2"/>
      </rPr>
      <t xml:space="preserve"> When the MLA was amalgamated into ACE, the data above was no longer collected after 2011/12.</t>
    </r>
  </si>
  <si>
    <t>Source: MLA and ACE.</t>
  </si>
  <si>
    <t>Participation Rates by Region</t>
  </si>
  <si>
    <t>Museums and galleries</t>
  </si>
  <si>
    <t>Source: Taking Part</t>
  </si>
  <si>
    <t>Learning and the historic environment: educational visits</t>
  </si>
  <si>
    <t xml:space="preserve">The historic environment plays an important role in education and life long learning. Visits by schools to heritage sites are at the heart of the sector's offering to the learning of young people. </t>
  </si>
  <si>
    <t>This survey measures visitor numbers throughout the leisure industry but English Heritage commissions Visit England to produce findings for the historic environment sector. The full report can be found on www.heritagecounts.org.uk</t>
  </si>
  <si>
    <t>…By attraction type</t>
  </si>
  <si>
    <t xml:space="preserve">Visitor/  heritage centres </t>
  </si>
  <si>
    <t xml:space="preserve">England, historic properties </t>
  </si>
  <si>
    <t>…By region</t>
  </si>
  <si>
    <t xml:space="preserve">London </t>
  </si>
  <si>
    <t xml:space="preserve">England,  Total </t>
  </si>
  <si>
    <t xml:space="preserve">English Heritage </t>
  </si>
  <si>
    <t>As well as providing resources for free educational visits, English Heritage can also offer Discovery Visits which include educational workshops and tours run by trained educational staff.</t>
  </si>
  <si>
    <r>
      <t>Number of education visits, by financial year</t>
    </r>
    <r>
      <rPr>
        <b/>
        <vertAlign val="superscript"/>
        <sz val="11"/>
        <color indexed="8"/>
        <rFont val="Calibri"/>
        <family val="2"/>
      </rPr>
      <t xml:space="preserve"> 4</t>
    </r>
  </si>
  <si>
    <t xml:space="preserve">West Midlands </t>
  </si>
  <si>
    <t xml:space="preserve">South West </t>
  </si>
  <si>
    <r>
      <t xml:space="preserve">Number of Discovery Visits </t>
    </r>
    <r>
      <rPr>
        <b/>
        <vertAlign val="superscript"/>
        <sz val="11"/>
        <color indexed="8"/>
        <rFont val="Calibri"/>
        <family val="2"/>
      </rPr>
      <t>5</t>
    </r>
  </si>
  <si>
    <t>National Trust</t>
  </si>
  <si>
    <t>National Trust education visitors</t>
  </si>
  <si>
    <t>Data not available past 2007/08</t>
  </si>
  <si>
    <r>
      <t xml:space="preserve">Estimated number of education visits </t>
    </r>
    <r>
      <rPr>
        <b/>
        <vertAlign val="superscript"/>
        <sz val="11"/>
        <color indexed="8"/>
        <rFont val="Calibri"/>
        <family val="2"/>
      </rPr>
      <t>6</t>
    </r>
  </si>
  <si>
    <t xml:space="preserve">East of England </t>
  </si>
  <si>
    <t>Estimated number of school programmes</t>
  </si>
  <si>
    <t>Source: Historic Houses Association</t>
  </si>
  <si>
    <t>Education Numbers</t>
  </si>
  <si>
    <t>Heritage Counts records the number of students who are undertaking studies related to the historic environment. These figures can be used to assess the potential future workforce in this historic environment.</t>
  </si>
  <si>
    <t>Number of Students Sitting History GCSE</t>
  </si>
  <si>
    <t>Academic Year ending</t>
  </si>
  <si>
    <t>Number of students sitting History GCSE in schools</t>
  </si>
  <si>
    <t xml:space="preserve">% of all those who took a GCSE in schools attempting history GCSE </t>
  </si>
  <si>
    <t>Number of pupils 16-18 years old sitting History A-Level</t>
  </si>
  <si>
    <t>% of all A-Level entries of those aged 16-18 which were History</t>
  </si>
  <si>
    <t xml:space="preserve">Source: Department for Education </t>
  </si>
  <si>
    <t>Higher education students by selected subjects</t>
  </si>
  <si>
    <t>History</t>
  </si>
  <si>
    <t>Archaeology</t>
  </si>
  <si>
    <t>Architecture</t>
  </si>
  <si>
    <t>Building</t>
  </si>
  <si>
    <t>Landscape design</t>
  </si>
  <si>
    <t>Planning</t>
  </si>
  <si>
    <t>Total number of students in historic environment related topics</t>
  </si>
  <si>
    <t>Total number of students enrolled in Higher Education in the UK</t>
  </si>
  <si>
    <t>Students of historic environment related topics, % of total students enrolled in Higher Education in the UK</t>
  </si>
  <si>
    <t>All topics relating to the historic environment</t>
  </si>
  <si>
    <r>
      <rPr>
        <vertAlign val="superscript"/>
        <sz val="9"/>
        <color indexed="8"/>
        <rFont val="Calibri"/>
        <family val="2"/>
      </rPr>
      <t xml:space="preserve">1 </t>
    </r>
    <r>
      <rPr>
        <sz val="9"/>
        <color indexed="8"/>
        <rFont val="Calibri"/>
        <family val="2"/>
      </rPr>
      <t xml:space="preserve">Includes postgraduates and undergraduates and full and part time students </t>
    </r>
  </si>
  <si>
    <t>Source: HESA</t>
  </si>
  <si>
    <t>Percentage of students by country</t>
  </si>
  <si>
    <t xml:space="preserve">UK </t>
  </si>
  <si>
    <t xml:space="preserve">EU </t>
  </si>
  <si>
    <t>Rest of the world</t>
  </si>
  <si>
    <t>History by period</t>
  </si>
  <si>
    <t>History by area</t>
  </si>
  <si>
    <t>History by topic</t>
  </si>
  <si>
    <t>Planning (urban, rural &amp; regional)</t>
  </si>
  <si>
    <t>Well-being and Quality of Life</t>
  </si>
  <si>
    <t xml:space="preserve">Between 2006 and 2008  Heritage Counts reported on two questions from Taking Part, how many people agree with the following statement "I am interested in the history of the place I live" and "when trying to improve local places it is worth saving their historic features".                                                                   </t>
  </si>
  <si>
    <t>The Taking Part survey contains a question in which survey respondents self-assessed their happiness on a scale of 1 to 10, where '10' was extremely happy and '1' extremely unhappy. This is compared for participants and non-participants in heritage below.</t>
  </si>
  <si>
    <r>
      <t>Percentage of adults agreeing with the statement "when trying to improve local places, it’s worth saving their historic features"</t>
    </r>
    <r>
      <rPr>
        <b/>
        <vertAlign val="superscript"/>
        <sz val="11"/>
        <color indexed="8"/>
        <rFont val="Calibri"/>
        <family val="2"/>
      </rPr>
      <t xml:space="preserve"> 1</t>
    </r>
  </si>
  <si>
    <t>Significant change between 2005/06 and 2007/08</t>
  </si>
  <si>
    <t>Percentage of adults agreeing with the statement "I'm interested in the history of the place where I live" 1</t>
  </si>
  <si>
    <r>
      <rPr>
        <vertAlign val="superscript"/>
        <sz val="9"/>
        <color indexed="8"/>
        <rFont val="Calibri"/>
        <family val="2"/>
      </rPr>
      <t xml:space="preserve">1 </t>
    </r>
    <r>
      <rPr>
        <sz val="9"/>
        <color indexed="8"/>
        <rFont val="Calibri"/>
        <family val="2"/>
      </rPr>
      <t>Questions have not been repeated since the 2007/08 survey</t>
    </r>
  </si>
  <si>
    <t>Happiness</t>
  </si>
  <si>
    <t>Among those who had participated in Heritage</t>
  </si>
  <si>
    <t>Among those who had NOT participated in Heritage</t>
  </si>
  <si>
    <t>Self assessed 'happiness' rating of Taking Part survey respondents on a scale between 1 and 10 where '1' was extremely unhappy and '10' was extremely happy</t>
  </si>
  <si>
    <t>Social Media use and the historic environment</t>
  </si>
  <si>
    <t>Organisation</t>
  </si>
  <si>
    <t>2012 Web presence</t>
  </si>
  <si>
    <t>2013 Web presence</t>
  </si>
  <si>
    <t>2014 Web presence</t>
  </si>
  <si>
    <t>2015 Web presence</t>
  </si>
  <si>
    <t>Website</t>
  </si>
  <si>
    <t>LinkedIn</t>
  </si>
  <si>
    <t>Facebook</t>
  </si>
  <si>
    <t xml:space="preserve">Twitter  </t>
  </si>
  <si>
    <t>AHF (Architectural Heritage Fund)</t>
  </si>
  <si>
    <t>Y</t>
  </si>
  <si>
    <t>N</t>
  </si>
  <si>
    <t>ALGAO (Association of Local Government Archaeological Officers)</t>
  </si>
  <si>
    <t>Y*</t>
  </si>
  <si>
    <t>BEN (Black Environment Network)</t>
  </si>
  <si>
    <t>BPF (British Property Federation)</t>
  </si>
  <si>
    <t>CBA (Council for British Archaeology)</t>
  </si>
  <si>
    <t>Civic Voice</t>
  </si>
  <si>
    <t>CLA (Country Land and Business Association)</t>
  </si>
  <si>
    <t>CofE (Church of England Cathedrals &amp; Church Buildings Division)</t>
  </si>
  <si>
    <t>CPRE (Campaign to Protect Rural England)</t>
  </si>
  <si>
    <t>DCMS [observer] (Department for Culture Media and Sport)</t>
  </si>
  <si>
    <t>EH (English Heritage)</t>
  </si>
  <si>
    <t>HHA (Historic Houses Association)</t>
  </si>
  <si>
    <t>HLF (Heritage Lottery Fund)</t>
  </si>
  <si>
    <t>HRP (Historic Royal Palaces)</t>
  </si>
  <si>
    <t>HTF (Historic Towns Forum)</t>
  </si>
  <si>
    <t>IfA (Institute for Archaeologists)</t>
  </si>
  <si>
    <t>IHBC (Institute of Historic Building Conservation)</t>
  </si>
  <si>
    <t>JCNAS (Joint Committee of National Amenity Societies)</t>
  </si>
  <si>
    <t>NT (The National Trust)</t>
  </si>
  <si>
    <t>The Heritage Alliance </t>
  </si>
  <si>
    <t>* automatically generated Facebook page</t>
  </si>
  <si>
    <t>Web presence of Historic Environment Forum (HEF) members in September each year</t>
  </si>
  <si>
    <t>NB: Many of the above HEF Members are actually umbrella organisations whose individual members may be very active in social media.  This activity is not captured in this table.</t>
  </si>
  <si>
    <t>2016 Web presence</t>
  </si>
  <si>
    <t>In 2016, the What Works Wellbeing Centre produced an analysis comparing the wellbeing between those in different occupations (using data from 2012-2015). The analysis is summarised below. More data is available here: https://whatworkswellbeing.org/2016/03/22/whats-wellbeing-like-in-different-jobs-new-data-analysis-and-case-study/</t>
  </si>
  <si>
    <t>Quantity surveyors</t>
  </si>
  <si>
    <t>Town planning officers</t>
  </si>
  <si>
    <t>Conservation and environmental associate professionals</t>
  </si>
  <si>
    <t>Horticultural trades</t>
  </si>
  <si>
    <t>Archivists and curators</t>
  </si>
  <si>
    <t>Gardeners and landscape gardeners</t>
  </si>
  <si>
    <t>Conservation professionals</t>
  </si>
  <si>
    <t>Architectural and town planning technicians</t>
  </si>
  <si>
    <t>National government administrative occupations</t>
  </si>
  <si>
    <t>Architects</t>
  </si>
  <si>
    <t>Local government administrative occupations</t>
  </si>
  <si>
    <t>Standard Occupation Code (SOC) - Unit Group</t>
  </si>
  <si>
    <t xml:space="preserve">How satisfied are you with your life nowadays? </t>
  </si>
  <si>
    <t>(measured on a scale from 0 to 10, with 0=not at all satisfied and 10= completely satisfied)</t>
  </si>
  <si>
    <t xml:space="preserve">To what extent do you feel the things you do in your life are worthwhile? </t>
  </si>
  <si>
    <t xml:space="preserve">How happy did you feel yesterday? </t>
  </si>
  <si>
    <t>How anxious did you feel yesterday?</t>
  </si>
  <si>
    <t>RANK out of 358</t>
  </si>
  <si>
    <t>*This is a statistically significant difference.</t>
  </si>
  <si>
    <t xml:space="preserve">IHBC Membership </t>
  </si>
  <si>
    <t>Institute of Historic Building Conservation (IHBC)</t>
  </si>
  <si>
    <t>Other occupations for comparision:</t>
  </si>
  <si>
    <t>Chief Executives and Senior Officials</t>
  </si>
  <si>
    <t>Health Professionals</t>
  </si>
  <si>
    <t>Skilled Metal, Electrical and Electronic Trades Supervisors</t>
  </si>
  <si>
    <t>Hairdressers and Related Services</t>
  </si>
  <si>
    <t>Teaching and Educational Professionals</t>
  </si>
  <si>
    <t>Engineering Professionals</t>
  </si>
  <si>
    <t>Legal Professionals</t>
  </si>
  <si>
    <t>Electrical and Electronic Trades</t>
  </si>
  <si>
    <t>Librarians and Related Professionals</t>
  </si>
  <si>
    <t>Cleaning and Housekeeping Managers and Supervisors</t>
  </si>
  <si>
    <t>Road Transport Drivers</t>
  </si>
  <si>
    <t>Participation by Index of Deprivation (1 = most deprived, 10 = least deprived)</t>
  </si>
  <si>
    <t>Year</t>
  </si>
  <si>
    <t xml:space="preserve">Heritage Open Days </t>
  </si>
  <si>
    <t>No. of visits per HOD event</t>
  </si>
  <si>
    <t>National Trust Membership (including Northern Ireland and Wales)</t>
  </si>
  <si>
    <t>Trend</t>
  </si>
  <si>
    <t>For more information please on the Taking Part Survey please visit https://www.gov.uk/government/collections/taking-part</t>
  </si>
  <si>
    <t>Historic England has also carried out work with the Centre for Economics and Business Research Ltd (CEBR) using Taking Part to explore the drivers of participation. More on this study can be found in Heritage Counts 2007 or for the summary report please visit: https://historicengland.org.uk/research/heritage-counts/regions/</t>
  </si>
  <si>
    <t>Adult participation as measured by Taking Part 2005/06 to 2015/16</t>
  </si>
  <si>
    <t>The heritage sector is heavily dependent on the contribution made by volunteers. Since 2006, Heritage Counts has been able to report estimates from the Taking Part Survey on the number of adults involved in heritage volunteering. In addition, the National Trust and the English Heritage Trust collects information on volunteers. In 2014, for the first time, Heritage Open Days  reported numbers of volunteers participating in Heritage Open Days</t>
  </si>
  <si>
    <t>Museums play a key role as a gateway to, and protector of, England's heritage. The Museums Libraries and Archives (MLA)  council operated a number of schemes relating to them. The management of these schemes was taken over by Arts Council England (ACE) following its incorporation of the MLA in October 2011.</t>
  </si>
  <si>
    <r>
      <t>Trends in number of school visits to historic properties 2001-2015 (2001=100)</t>
    </r>
    <r>
      <rPr>
        <b/>
        <vertAlign val="superscript"/>
        <sz val="12"/>
        <color indexed="8"/>
        <rFont val="Arial"/>
        <family val="2"/>
      </rPr>
      <t xml:space="preserve"> 1,  England</t>
    </r>
    <r>
      <rPr>
        <b/>
        <sz val="12"/>
        <color indexed="8"/>
        <rFont val="Arial"/>
        <family val="2"/>
      </rPr>
      <t xml:space="preserve">       </t>
    </r>
  </si>
  <si>
    <t>Social media is playing an increasingly important part in how organisations involved with heritage engage with the public. Information on social media use in heritage organisations was collected for the first time in 2012.</t>
  </si>
  <si>
    <r>
      <t>Historic England</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</si>
  <si>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Only collated in 2016</t>
    </r>
  </si>
  <si>
    <t>IMD decile 1</t>
  </si>
  <si>
    <t>IMD decile 2</t>
  </si>
  <si>
    <t>IMD decile 3</t>
  </si>
  <si>
    <t>IMD decile 4</t>
  </si>
  <si>
    <t>IMD decile 5</t>
  </si>
  <si>
    <t>IMD decile 6</t>
  </si>
  <si>
    <t>IMD decile 7</t>
  </si>
  <si>
    <t>IMD decile 8</t>
  </si>
  <si>
    <t>IMD decile 9</t>
  </si>
  <si>
    <t>IMD decile 10</t>
  </si>
  <si>
    <t>2016/17</t>
  </si>
  <si>
    <r>
      <rPr>
        <vertAlign val="superscript"/>
        <sz val="11"/>
        <color indexed="8"/>
        <rFont val="Calibri"/>
        <family val="2"/>
      </rPr>
      <t xml:space="preserve">2 </t>
    </r>
    <r>
      <rPr>
        <sz val="11"/>
        <color indexed="8"/>
        <rFont val="Calibri"/>
        <family val="2"/>
      </rPr>
      <t xml:space="preserve"> In 2010 the East and West Midland regions were merged by the National Trust and therefore in the future data will be reported at this level </t>
    </r>
  </si>
  <si>
    <r>
      <rPr>
        <vertAlign val="superscript"/>
        <sz val="11"/>
        <color indexed="8"/>
        <rFont val="Calibri"/>
        <family val="2"/>
      </rPr>
      <t xml:space="preserve">1 </t>
    </r>
    <r>
      <rPr>
        <sz val="11"/>
        <color indexed="8"/>
        <rFont val="Calibri"/>
        <family val="2"/>
      </rPr>
      <t>A base of 100 was set in 1989 the table shows percentage increased year-on-year from that point onwards. Change between years is only among properties which responded to the survey in both years.</t>
    </r>
  </si>
  <si>
    <r>
      <t xml:space="preserve">2016 </t>
    </r>
    <r>
      <rPr>
        <b/>
        <vertAlign val="superscript"/>
        <sz val="11"/>
        <color theme="1"/>
        <rFont val="Calibri"/>
        <family val="2"/>
        <scheme val="minor"/>
      </rPr>
      <t>5</t>
    </r>
  </si>
  <si>
    <t>Change in number of visits from 2009/10 to 2016/17</t>
  </si>
  <si>
    <t>*2016/17 data not available at time of publication</t>
  </si>
  <si>
    <t>Source: Taking Part  - 2016/17 data was not available at time of publication</t>
  </si>
  <si>
    <r>
      <t xml:space="preserve">% change 2015-16 </t>
    </r>
    <r>
      <rPr>
        <b/>
        <vertAlign val="superscript"/>
        <sz val="11"/>
        <color indexed="8"/>
        <rFont val="Calibri"/>
        <family val="2"/>
      </rPr>
      <t>3</t>
    </r>
  </si>
  <si>
    <t>% change  2002 to 2016</t>
  </si>
  <si>
    <t>2016*</t>
  </si>
  <si>
    <t>* Figures not available for 2016</t>
  </si>
  <si>
    <r>
      <t>North West</t>
    </r>
    <r>
      <rPr>
        <vertAlign val="superscript"/>
        <sz val="11"/>
        <color theme="1"/>
        <rFont val="Calibri"/>
        <family val="2"/>
        <scheme val="minor"/>
      </rPr>
      <t>3</t>
    </r>
  </si>
  <si>
    <t>Lower estimate</t>
  </si>
  <si>
    <t>Upper estimate</t>
  </si>
  <si>
    <t>2016 Total Visits</t>
  </si>
  <si>
    <t>Number of school visits 2016</t>
  </si>
  <si>
    <t xml:space="preserve">Trends in number of school visits to historic properties 2001-2017,  England       </t>
  </si>
  <si>
    <t>Sample Size</t>
  </si>
  <si>
    <r>
      <rPr>
        <vertAlign val="superscript"/>
        <sz val="11"/>
        <color indexed="8"/>
        <rFont val="Calibri"/>
        <family val="2"/>
      </rPr>
      <t xml:space="preserve">2 </t>
    </r>
    <r>
      <rPr>
        <sz val="11"/>
        <color theme="1"/>
        <rFont val="Calibri"/>
        <family val="2"/>
        <scheme val="minor"/>
      </rPr>
      <t>Data is not available due to a small sample size</t>
    </r>
  </si>
  <si>
    <t>2017 Web presence</t>
  </si>
  <si>
    <t>Change 2007/08 to 2016/17</t>
  </si>
  <si>
    <t>Change in number of visits from 2015/16 to 2016/17</t>
  </si>
  <si>
    <r>
      <rPr>
        <vertAlign val="superscript"/>
        <sz val="8"/>
        <rFont val="Calibri"/>
        <family val="2"/>
      </rPr>
      <t>1</t>
    </r>
    <r>
      <rPr>
        <sz val="8"/>
        <rFont val="Calibri"/>
        <family val="2"/>
      </rPr>
      <t xml:space="preserve"> The Designation Scheme closed for review from July 2013, and was re-launched this spring with four new Designated collections and one collection coming off the scheme. </t>
    </r>
  </si>
  <si>
    <r>
      <rPr>
        <vertAlign val="superscript"/>
        <sz val="9"/>
        <color indexed="8"/>
        <rFont val="Calibri"/>
        <family val="2"/>
      </rPr>
      <t>1</t>
    </r>
    <r>
      <rPr>
        <sz val="9"/>
        <color indexed="8"/>
        <rFont val="Calibri"/>
        <family val="2"/>
      </rPr>
      <t xml:space="preserve"> London also has Open House London, figures for  which are not reported here. </t>
    </r>
  </si>
  <si>
    <t>Change between 2007 and 2017</t>
  </si>
  <si>
    <t>% Change  between 2007 and 2017</t>
  </si>
  <si>
    <t>Regional Distribution of HOD events in 2017</t>
  </si>
  <si>
    <t>2017/18</t>
  </si>
  <si>
    <t>Change 2013/14 to 17/18</t>
  </si>
  <si>
    <t>South</t>
  </si>
  <si>
    <t>Number of visits to historic properties 2017, (at 725 sites)</t>
  </si>
  <si>
    <r>
      <t xml:space="preserve">%change in number of visits 2016 to 2017 </t>
    </r>
    <r>
      <rPr>
        <b/>
        <vertAlign val="superscript"/>
        <sz val="11"/>
        <color indexed="8"/>
        <rFont val="Calibri"/>
        <family val="2"/>
      </rPr>
      <t>1</t>
    </r>
  </si>
  <si>
    <t>Number of visits to historic properties, 2017</t>
  </si>
  <si>
    <r>
      <t xml:space="preserve">%change in number of visits 2016 to 2017 </t>
    </r>
    <r>
      <rPr>
        <b/>
        <vertAlign val="superscript"/>
        <sz val="11"/>
        <color theme="1"/>
        <rFont val="Calibri"/>
        <family val="2"/>
        <scheme val="minor"/>
      </rPr>
      <t>1</t>
    </r>
  </si>
  <si>
    <t>Regional Distribution, 2017</t>
  </si>
  <si>
    <t>% change  2006/07 to 2017/18</t>
  </si>
  <si>
    <t>% change  2016/17 to 2017/18</t>
  </si>
  <si>
    <t>Regional Distribution, 2017/18</t>
  </si>
  <si>
    <t>% change in number of visits 2007/08 to 2017/18</t>
  </si>
  <si>
    <t>% change in number of visits 2016/17 to 2017/18</t>
  </si>
  <si>
    <r>
      <t xml:space="preserve">2017 </t>
    </r>
    <r>
      <rPr>
        <b/>
        <vertAlign val="superscript"/>
        <sz val="11"/>
        <color theme="1"/>
        <rFont val="Calibri"/>
        <family val="2"/>
        <scheme val="minor"/>
      </rPr>
      <t>5</t>
    </r>
  </si>
  <si>
    <r>
      <rPr>
        <vertAlign val="superscript"/>
        <sz val="11"/>
        <color theme="1"/>
        <rFont val="Calibri"/>
        <family val="2"/>
        <scheme val="minor"/>
      </rPr>
      <t>3</t>
    </r>
    <r>
      <rPr>
        <sz val="11"/>
        <color theme="1"/>
        <rFont val="Calibri"/>
        <family val="2"/>
        <scheme val="minor"/>
      </rPr>
      <t xml:space="preserve"> In 2017, Yorkshire, North East and North West were merged by the National Trust</t>
    </r>
  </si>
  <si>
    <r>
      <rPr>
        <vertAlign val="superscript"/>
        <sz val="11"/>
        <rFont val="Calibri"/>
        <family val="2"/>
      </rPr>
      <t>6</t>
    </r>
    <r>
      <rPr>
        <sz val="11"/>
        <rFont val="Calibri"/>
        <family val="2"/>
      </rPr>
      <t xml:space="preserve"> Due to a change in data collection methods, regional breakdowns are no longer possible.</t>
    </r>
  </si>
  <si>
    <r>
      <t xml:space="preserve">2017 </t>
    </r>
    <r>
      <rPr>
        <b/>
        <vertAlign val="superscript"/>
        <sz val="11"/>
        <color theme="1"/>
        <rFont val="Calibri"/>
        <family val="2"/>
        <scheme val="minor"/>
      </rPr>
      <t>6</t>
    </r>
  </si>
  <si>
    <t>Historic Houses - Visiting Members</t>
  </si>
  <si>
    <t>Number of houses members of HH</t>
  </si>
  <si>
    <t xml:space="preserve"> Number of HH houses open to the public</t>
  </si>
  <si>
    <t xml:space="preserve">Number of visits to HH Member Properties </t>
  </si>
  <si>
    <t xml:space="preserve">Source: HH </t>
  </si>
  <si>
    <r>
      <rPr>
        <vertAlign val="superscript"/>
        <sz val="11"/>
        <rFont val="Calibri"/>
        <family val="2"/>
      </rPr>
      <t>5</t>
    </r>
    <r>
      <rPr>
        <sz val="11"/>
        <rFont val="Calibri"/>
        <family val="2"/>
      </rPr>
      <t xml:space="preserve"> Based on 2017 research by HH</t>
    </r>
  </si>
  <si>
    <r>
      <rPr>
        <vertAlign val="superscript"/>
        <sz val="11"/>
        <rFont val="Calibri"/>
        <family val="2"/>
      </rPr>
      <t xml:space="preserve">4 </t>
    </r>
    <r>
      <rPr>
        <sz val="11"/>
        <rFont val="Calibri"/>
        <family val="2"/>
      </rPr>
      <t>Based on visitor study DC Research 2015. These regional figures have been derived by taking the overall results from an independent study commissioned by the Historic Houses Association (HH) and carried out by DC Research Ltd. and applying a regional breakdown. This regional breakdown is based on combining the results from two sources (a survey carried out by the HH of its members about visitor numbers in 2014, and a survey carried out by DC Research on behalf of the HH that asked independently owned houses to report their visitor numbers for 2014). Combining these results, taking account of any double counting, and making case-by-case adjustments at the regional level to control for houses that receive more than 250,000 visitors provides the estimates set out above. (Source: DC Research Ltd. and Historic Houses Association, 2015).</t>
    </r>
  </si>
  <si>
    <r>
      <rPr>
        <vertAlign val="superscript"/>
        <sz val="11"/>
        <rFont val="Calibri"/>
        <family val="2"/>
      </rPr>
      <t>3</t>
    </r>
    <r>
      <rPr>
        <sz val="11"/>
        <rFont val="Calibri"/>
        <family val="2"/>
      </rPr>
      <t xml:space="preserve"> Based on data provided by those Members that responded to the HH Visitor Numbers Survey carried out in 2012. The HH does not conduct staff surveys every year - it is only for years in which a survey has been conducted that data is available. Consequently the figures are likely to be understate the numbers of staff employed by Members.</t>
    </r>
  </si>
  <si>
    <t>% change 2007/08 to 17/18</t>
  </si>
  <si>
    <t>% change 2016/17 to 17/18</t>
  </si>
  <si>
    <t>% change 2016 to 2017</t>
  </si>
  <si>
    <t>Source: Historic Houses</t>
  </si>
  <si>
    <t>2017*</t>
  </si>
  <si>
    <t>*From 2017, changes to the HH database means that government region breakdowns are not possible.</t>
  </si>
  <si>
    <r>
      <rPr>
        <vertAlign val="superscript"/>
        <sz val="9"/>
        <color indexed="8"/>
        <rFont val="Calibri"/>
        <family val="2"/>
      </rPr>
      <t>5</t>
    </r>
    <r>
      <rPr>
        <sz val="9"/>
        <color indexed="8"/>
        <rFont val="Calibri"/>
        <family val="2"/>
      </rPr>
      <t xml:space="preserve"> Regional breakdowns were not available in 2017/18</t>
    </r>
  </si>
  <si>
    <t xml:space="preserve">Number of museums and galleries in the Accreditation Scheme UK and England </t>
  </si>
  <si>
    <r>
      <t>Number of school visits 2017</t>
    </r>
    <r>
      <rPr>
        <b/>
        <vertAlign val="superscript"/>
        <sz val="11"/>
        <color indexed="8"/>
        <rFont val="Calibri"/>
        <family val="2"/>
      </rPr>
      <t xml:space="preserve"> 2</t>
    </r>
  </si>
  <si>
    <r>
      <t xml:space="preserve">Number of school visits 2017 </t>
    </r>
    <r>
      <rPr>
        <b/>
        <vertAlign val="superscript"/>
        <sz val="11"/>
        <color theme="1"/>
        <rFont val="Calibri"/>
        <family val="2"/>
        <scheme val="minor"/>
      </rPr>
      <t>2</t>
    </r>
  </si>
  <si>
    <r>
      <t xml:space="preserve">% change 2016-17 </t>
    </r>
    <r>
      <rPr>
        <b/>
        <vertAlign val="superscript"/>
        <sz val="11"/>
        <color indexed="8"/>
        <rFont val="Calibri"/>
        <family val="2"/>
      </rPr>
      <t>3</t>
    </r>
  </si>
  <si>
    <t>% change 2001/02 to 2017/18</t>
  </si>
  <si>
    <t>% change 2008/09 to 2017/18</t>
  </si>
  <si>
    <t>Source: Taking Part 2015/16 
Data not available for 2017/18</t>
  </si>
  <si>
    <t>2018 Web presence</t>
  </si>
  <si>
    <r>
      <t xml:space="preserve">Students of historic environment related topics in Higher Education in the UK, Academic Year ending </t>
    </r>
    <r>
      <rPr>
        <b/>
        <vertAlign val="superscript"/>
        <sz val="11"/>
        <color indexed="8"/>
        <rFont val="Calibri"/>
        <family val="2"/>
      </rPr>
      <t>1</t>
    </r>
  </si>
  <si>
    <t xml:space="preserve">Source: HESA - Table 22 </t>
  </si>
  <si>
    <r>
      <rPr>
        <vertAlign val="superscript"/>
        <sz val="9"/>
        <color theme="1"/>
        <rFont val="Calibri"/>
        <family val="2"/>
        <scheme val="minor"/>
      </rPr>
      <t>2</t>
    </r>
    <r>
      <rPr>
        <sz val="9"/>
        <color theme="1"/>
        <rFont val="Calibri"/>
        <family val="2"/>
        <scheme val="minor"/>
      </rPr>
      <t xml:space="preserve"> Combined total: History by area, History by topic, History by period</t>
    </r>
  </si>
  <si>
    <r>
      <t xml:space="preserve">History </t>
    </r>
    <r>
      <rPr>
        <vertAlign val="superscript"/>
        <sz val="11"/>
        <color theme="1"/>
        <rFont val="Calibri"/>
        <family val="2"/>
        <scheme val="minor"/>
      </rPr>
      <t xml:space="preserve">2 </t>
    </r>
  </si>
  <si>
    <t>% change in number of student 2003 to 2017</t>
  </si>
  <si>
    <t>% change in number of students 2016 to 2017</t>
  </si>
  <si>
    <t>UK, Academic Year ending 2017</t>
  </si>
  <si>
    <t>Percentage</t>
  </si>
  <si>
    <t>*</t>
  </si>
  <si>
    <t>* Data not available for 2017/18</t>
  </si>
  <si>
    <r>
      <rPr>
        <vertAlign val="superscript"/>
        <sz val="11"/>
        <color theme="1"/>
        <rFont val="Calibri"/>
        <family val="2"/>
        <scheme val="minor"/>
      </rPr>
      <t>2</t>
    </r>
    <r>
      <rPr>
        <sz val="11"/>
        <color theme="1"/>
        <rFont val="Calibri"/>
        <family val="2"/>
        <scheme val="minor"/>
      </rPr>
      <t xml:space="preserve"> Data not available before 2007/08</t>
    </r>
  </si>
  <si>
    <r>
      <rPr>
        <vertAlign val="superscript"/>
        <sz val="11"/>
        <color indexed="8"/>
        <rFont val="Calibri"/>
        <family val="2"/>
      </rPr>
      <t>1</t>
    </r>
    <r>
      <rPr>
        <sz val="11"/>
        <color indexed="8"/>
        <rFont val="Calibri"/>
        <family val="2"/>
      </rPr>
      <t xml:space="preserve"> Membership figures as of October of each year</t>
    </r>
  </si>
  <si>
    <r>
      <rPr>
        <vertAlign val="superscript"/>
        <sz val="11"/>
        <color theme="1"/>
        <rFont val="Calibri"/>
        <family val="2"/>
        <scheme val="minor"/>
      </rPr>
      <t>3</t>
    </r>
    <r>
      <rPr>
        <sz val="11"/>
        <color theme="1"/>
        <rFont val="Calibri"/>
        <family val="2"/>
        <scheme val="minor"/>
      </rPr>
      <t xml:space="preserve"> In 2010 the East and West Midland regions were merged by the National Trust and therefore in the future data will be reported at this level </t>
    </r>
  </si>
  <si>
    <t>2017/18 *</t>
  </si>
  <si>
    <t>*Data not available for 2018</t>
  </si>
  <si>
    <t>2018 *</t>
  </si>
  <si>
    <r>
      <rPr>
        <vertAlign val="superscript"/>
        <sz val="11"/>
        <color theme="1"/>
        <rFont val="Calibri"/>
        <family val="2"/>
        <scheme val="minor"/>
      </rPr>
      <t>4</t>
    </r>
    <r>
      <rPr>
        <sz val="11"/>
        <color theme="1"/>
        <rFont val="Calibri"/>
        <family val="2"/>
        <scheme val="minor"/>
      </rPr>
      <t xml:space="preserve"> Data not available for 2017/18</t>
    </r>
  </si>
  <si>
    <r>
      <t xml:space="preserve">2017/18 </t>
    </r>
    <r>
      <rPr>
        <b/>
        <vertAlign val="superscript"/>
        <sz val="11"/>
        <color theme="1"/>
        <rFont val="Calibri"/>
        <family val="2"/>
        <scheme val="minor"/>
      </rPr>
      <t>4</t>
    </r>
  </si>
  <si>
    <t>In 2015/16 the numbers for NE, NW and Yorkshire were combined into a single region.</t>
  </si>
  <si>
    <t>Change 2016/17 to 2017/18</t>
  </si>
  <si>
    <r>
      <rPr>
        <vertAlign val="superscript"/>
        <sz val="11"/>
        <color theme="1"/>
        <rFont val="Calibri"/>
        <family val="2"/>
        <scheme val="minor"/>
      </rPr>
      <t>4</t>
    </r>
    <r>
      <rPr>
        <sz val="11"/>
        <color theme="1"/>
        <rFont val="Calibri"/>
        <family val="2"/>
        <scheme val="minor"/>
      </rPr>
      <t xml:space="preserve"> No significance testing has been applied as DCMS are currently reviewing their methods for significance testing</t>
    </r>
  </si>
  <si>
    <r>
      <t xml:space="preserve">Significant change in participation between 2005/06 and 2017/18 </t>
    </r>
    <r>
      <rPr>
        <b/>
        <vertAlign val="superscript"/>
        <sz val="11"/>
        <color theme="1"/>
        <rFont val="Calibri"/>
        <family val="2"/>
        <scheme val="minor"/>
      </rPr>
      <t>4</t>
    </r>
  </si>
  <si>
    <t>Source: DCMS Taking Part Survey</t>
  </si>
  <si>
    <t>Visitor Trends (Visit England)</t>
  </si>
  <si>
    <t>Source: VisitEngland / BDRC</t>
  </si>
  <si>
    <t>Update not available for 2017/18</t>
  </si>
  <si>
    <r>
      <rPr>
        <vertAlign val="superscript"/>
        <sz val="10"/>
        <color indexed="8"/>
        <rFont val="Calibri"/>
        <family val="2"/>
      </rPr>
      <t xml:space="preserve">1 </t>
    </r>
    <r>
      <rPr>
        <sz val="10"/>
        <color indexed="8"/>
        <rFont val="Calibri"/>
        <family val="2"/>
      </rPr>
      <t>A base of 100 was set in 2001, the table shows percentage increased year-on-year from that point onwards. For example between 2008 and 2009 there was a 13.5 % fall in the number of school visits to historic properties in the North East, among those who answered the survey in both years</t>
    </r>
  </si>
  <si>
    <r>
      <rPr>
        <vertAlign val="superscript"/>
        <sz val="10"/>
        <color indexed="8"/>
        <rFont val="Calibri"/>
        <family val="2"/>
      </rPr>
      <t xml:space="preserve">2 </t>
    </r>
    <r>
      <rPr>
        <sz val="10"/>
        <color indexed="8"/>
        <rFont val="Calibri"/>
        <family val="2"/>
      </rPr>
      <t>The actual total is likely to be significantly higher as this figure only applies to those sites that reply to the survey</t>
    </r>
  </si>
  <si>
    <r>
      <rPr>
        <vertAlign val="superscript"/>
        <sz val="10"/>
        <color indexed="8"/>
        <rFont val="Calibri"/>
        <family val="2"/>
      </rPr>
      <t xml:space="preserve">3 </t>
    </r>
    <r>
      <rPr>
        <sz val="10"/>
        <color indexed="8"/>
        <rFont val="Calibri"/>
        <family val="2"/>
      </rPr>
      <t>This is only among properties which responded to the survey in both 2016 and 2017</t>
    </r>
  </si>
  <si>
    <r>
      <rPr>
        <vertAlign val="superscript"/>
        <sz val="10"/>
        <color indexed="8"/>
        <rFont val="Calibri"/>
        <family val="2"/>
      </rPr>
      <t>4</t>
    </r>
    <r>
      <rPr>
        <sz val="10"/>
        <color indexed="8"/>
        <rFont val="Calibri"/>
        <family val="2"/>
      </rPr>
      <t xml:space="preserve"> This figure excludes educational visits to Local Management Agreement Sites but include Discovery Visits</t>
    </r>
  </si>
  <si>
    <r>
      <rPr>
        <vertAlign val="superscript"/>
        <sz val="10"/>
        <color indexed="8"/>
        <rFont val="Calibri"/>
        <family val="2"/>
      </rPr>
      <t>5</t>
    </r>
    <r>
      <rPr>
        <sz val="10"/>
        <color indexed="8"/>
        <rFont val="Calibri"/>
        <family val="2"/>
      </rPr>
      <t xml:space="preserve"> Discovery Visits are a subset of the total number of education visits</t>
    </r>
  </si>
  <si>
    <r>
      <t xml:space="preserve">Source: </t>
    </r>
    <r>
      <rPr>
        <sz val="10"/>
        <rFont val="Calibri"/>
        <family val="2"/>
      </rPr>
      <t>Historic England</t>
    </r>
  </si>
  <si>
    <r>
      <rPr>
        <vertAlign val="superscript"/>
        <sz val="10"/>
        <color indexed="8"/>
        <rFont val="Calibri"/>
        <family val="2"/>
      </rPr>
      <t>6</t>
    </r>
    <r>
      <rPr>
        <sz val="10"/>
        <color indexed="8"/>
        <rFont val="Calibri"/>
        <family val="2"/>
      </rPr>
      <t xml:space="preserve"> This data is collected annually - It is advisable not to compare the data across years as different houses reply to the survey in differing years</t>
    </r>
  </si>
  <si>
    <t>% change 2016 - 2017</t>
  </si>
  <si>
    <t>% change 2007 to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</si>
</sst>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0.0%"/>
    <numFmt numFmtId="166" formatCode="####.0"/>
    <numFmt numFmtId="167" formatCode="0.0"/>
    <numFmt numFmtId="168" formatCode="####"/>
  </numFmts>
  <fonts count="64" x14ac:knownFonts="1">
    <font>
      <sz val="11"/>
      <color theme="1"/>
      <name val="Calibri"/>
      <family val="2"/>
      <scheme val="minor"/>
    </font>
    <font>
      <sz val="11"/>
      <color theme="1"/>
      <name val="Calibri"/>
      <family val="2"/>
      <scheme val="minor"/>
    </font>
    <font>
      <b/>
      <sz val="18"/>
      <color theme="3"/>
      <name val="Cambria"/>
      <family val="2"/>
      <scheme val="major"/>
    </font>
    <font>
      <b/>
      <sz val="11"/>
      <color theme="1"/>
      <name val="Calibri"/>
      <family val="2"/>
      <scheme val="minor"/>
    </font>
    <font>
      <b/>
      <sz val="18"/>
      <color theme="1"/>
      <name val="Calibri"/>
      <family val="2"/>
      <scheme val="minor"/>
    </font>
    <font>
      <b/>
      <sz val="20"/>
      <color theme="1"/>
      <name val="Calibri"/>
      <family val="2"/>
      <scheme val="minor"/>
    </font>
    <font>
      <b/>
      <sz val="11"/>
      <name val="Calibri"/>
      <family val="2"/>
      <scheme val="minor"/>
    </font>
    <font>
      <b/>
      <sz val="10"/>
      <name val="Calibri"/>
      <family val="2"/>
      <scheme val="minor"/>
    </font>
    <font>
      <sz val="11"/>
      <name val="Calibri"/>
      <family val="2"/>
      <scheme val="minor"/>
    </font>
    <font>
      <b/>
      <vertAlign val="superscript"/>
      <sz val="11"/>
      <color indexed="8"/>
      <name val="Calibri"/>
      <family val="2"/>
    </font>
    <font>
      <b/>
      <sz val="10"/>
      <color theme="1"/>
      <name val="Calibri"/>
      <family val="2"/>
      <scheme val="minor"/>
    </font>
    <font>
      <u/>
      <sz val="10"/>
      <color indexed="12"/>
      <name val="Arial"/>
      <family val="2"/>
    </font>
    <font>
      <b/>
      <sz val="12"/>
      <color indexed="8"/>
      <name val="Arial"/>
      <family val="2"/>
    </font>
    <font>
      <b/>
      <sz val="20"/>
      <color indexed="8"/>
      <name val="Arial"/>
      <family val="2"/>
    </font>
    <font>
      <sz val="11"/>
      <color rgb="FF000000"/>
      <name val="Calibri"/>
      <family val="2"/>
      <scheme val="minor"/>
    </font>
    <font>
      <i/>
      <sz val="11"/>
      <color theme="1"/>
      <name val="Calibri"/>
      <family val="2"/>
      <scheme val="minor"/>
    </font>
    <font>
      <b/>
      <sz val="11"/>
      <color rgb="FF000000"/>
      <name val="Calibri"/>
      <family val="2"/>
      <scheme val="minor"/>
    </font>
    <font>
      <sz val="9"/>
      <color indexed="8"/>
      <name val="Calibri"/>
      <family val="2"/>
    </font>
    <font>
      <vertAlign val="superscript"/>
      <sz val="9"/>
      <color indexed="8"/>
      <name val="Calibri"/>
      <family val="2"/>
    </font>
    <font>
      <sz val="11"/>
      <color rgb="FF1F497D"/>
      <name val="Calibri"/>
      <family val="2"/>
    </font>
    <font>
      <vertAlign val="superscript"/>
      <sz val="11"/>
      <color indexed="8"/>
      <name val="Calibri"/>
      <family val="2"/>
    </font>
    <font>
      <sz val="9"/>
      <color theme="1"/>
      <name val="Calibri"/>
      <family val="2"/>
      <scheme val="minor"/>
    </font>
    <font>
      <b/>
      <sz val="10"/>
      <color theme="1"/>
      <name val="Times New Roman"/>
      <family val="1"/>
    </font>
    <font>
      <sz val="8"/>
      <name val="Calibri"/>
      <family val="2"/>
    </font>
    <font>
      <vertAlign val="superscript"/>
      <sz val="8"/>
      <name val="Calibri"/>
      <family val="2"/>
    </font>
    <font>
      <sz val="10"/>
      <color rgb="FFFF0000"/>
      <name val="Times New Roman"/>
      <family val="1"/>
    </font>
    <font>
      <b/>
      <sz val="11"/>
      <color indexed="8"/>
      <name val="Calibri"/>
      <family val="2"/>
    </font>
    <font>
      <sz val="10"/>
      <name val="Arial"/>
      <family val="2"/>
    </font>
    <font>
      <sz val="11"/>
      <color indexed="8"/>
      <name val="Calibri"/>
      <family val="2"/>
      <scheme val="minor"/>
    </font>
    <font>
      <b/>
      <sz val="9"/>
      <color theme="1"/>
      <name val="Calibri"/>
      <family val="2"/>
      <scheme val="minor"/>
    </font>
    <font>
      <sz val="8"/>
      <color theme="1"/>
      <name val="Times New Roman"/>
      <family val="1"/>
    </font>
    <font>
      <b/>
      <sz val="20"/>
      <name val="Arial"/>
      <family val="2"/>
    </font>
    <font>
      <b/>
      <sz val="10"/>
      <name val="Arial"/>
      <family val="2"/>
    </font>
    <font>
      <b/>
      <vertAlign val="superscript"/>
      <sz val="11"/>
      <name val="Calibri"/>
      <family val="2"/>
    </font>
    <font>
      <sz val="10"/>
      <name val="Calibri"/>
      <family val="2"/>
      <scheme val="minor"/>
    </font>
    <font>
      <sz val="11"/>
      <color rgb="FF000000"/>
      <name val="Calibri"/>
      <family val="2"/>
    </font>
    <font>
      <b/>
      <vertAlign val="superscript"/>
      <sz val="10"/>
      <name val="Calibri"/>
      <family val="2"/>
    </font>
    <font>
      <b/>
      <i/>
      <sz val="11"/>
      <color theme="1"/>
      <name val="Calibri"/>
      <family val="2"/>
      <scheme val="minor"/>
    </font>
    <font>
      <b/>
      <sz val="20"/>
      <color indexed="8"/>
      <name val="Calibri"/>
      <family val="2"/>
    </font>
    <font>
      <b/>
      <vertAlign val="superscript"/>
      <sz val="20"/>
      <color indexed="8"/>
      <name val="Calibri"/>
      <family val="2"/>
    </font>
    <font>
      <b/>
      <sz val="10"/>
      <name val="Calibri"/>
      <family val="2"/>
    </font>
    <font>
      <b/>
      <sz val="18"/>
      <name val="Calibri"/>
      <family val="2"/>
      <scheme val="minor"/>
    </font>
    <font>
      <i/>
      <sz val="11"/>
      <name val="Calibri"/>
      <family val="2"/>
      <scheme val="minor"/>
    </font>
    <font>
      <sz val="8"/>
      <name val="Calibri"/>
      <family val="2"/>
      <scheme val="minor"/>
    </font>
    <font>
      <b/>
      <vertAlign val="superscript"/>
      <sz val="12"/>
      <color indexed="8"/>
      <name val="Arial"/>
      <family val="2"/>
    </font>
    <font>
      <b/>
      <sz val="10"/>
      <color indexed="8"/>
      <name val="Verdana"/>
      <family val="2"/>
    </font>
    <font>
      <b/>
      <i/>
      <sz val="10"/>
      <name val="Arial"/>
      <family val="2"/>
    </font>
    <font>
      <vertAlign val="superscript"/>
      <sz val="11"/>
      <color theme="1"/>
      <name val="Calibri"/>
      <family val="2"/>
      <scheme val="minor"/>
    </font>
    <font>
      <b/>
      <vertAlign val="superscript"/>
      <sz val="11"/>
      <color theme="1"/>
      <name val="Calibri"/>
      <family val="2"/>
      <scheme val="minor"/>
    </font>
    <font>
      <sz val="11"/>
      <color indexed="8"/>
      <name val="Calibri"/>
      <family val="2"/>
    </font>
    <font>
      <sz val="11"/>
      <name val="Calibri"/>
      <family val="2"/>
    </font>
    <font>
      <vertAlign val="superscript"/>
      <sz val="11"/>
      <name val="Calibri"/>
      <family val="2"/>
    </font>
    <font>
      <b/>
      <sz val="11"/>
      <color indexed="8"/>
      <name val="Calibri"/>
      <family val="2"/>
      <scheme val="minor"/>
    </font>
    <font>
      <sz val="12"/>
      <color theme="1"/>
      <name val="Calibri"/>
      <family val="2"/>
    </font>
    <font>
      <sz val="10"/>
      <color theme="1"/>
      <name val="Verdana"/>
      <family val="2"/>
    </font>
    <font>
      <sz val="10"/>
      <color theme="1"/>
      <name val="Calibri"/>
      <family val="2"/>
      <scheme val="minor"/>
    </font>
    <font>
      <sz val="11"/>
      <color rgb="FFFF0000"/>
      <name val="Calibri"/>
      <family val="2"/>
      <scheme val="minor"/>
    </font>
    <font>
      <b/>
      <sz val="11"/>
      <color rgb="FFFF0000"/>
      <name val="Calibri"/>
      <family val="2"/>
      <scheme val="minor"/>
    </font>
    <font>
      <vertAlign val="superscript"/>
      <sz val="9"/>
      <color theme="1"/>
      <name val="Calibri"/>
      <family val="2"/>
      <scheme val="minor"/>
    </font>
    <font>
      <b/>
      <sz val="11"/>
      <color theme="0"/>
      <name val="Calibri"/>
      <family val="2"/>
      <scheme val="minor"/>
    </font>
    <font>
      <sz val="11"/>
      <color theme="0"/>
      <name val="Calibri"/>
      <family val="2"/>
      <scheme val="minor"/>
    </font>
    <font>
      <vertAlign val="superscript"/>
      <sz val="10"/>
      <color indexed="8"/>
      <name val="Calibri"/>
      <family val="2"/>
    </font>
    <font>
      <sz val="10"/>
      <color indexed="8"/>
      <name val="Calibri"/>
      <family val="2"/>
    </font>
    <font>
      <sz val="10"/>
      <name val="Calibri"/>
      <family val="2"/>
    </font>
  </fonts>
  <fills count="7">
    <fill>
      <patternFill patternType="none"/>
    </fill>
    <fill>
      <patternFill patternType="gray125"/>
    </fill>
    <fill>
      <patternFill patternType="solid">
        <fgColor rgb="FF92D050"/>
        <bgColor indexed="64"/>
      </patternFill>
    </fill>
    <fill>
      <patternFill patternType="solid">
        <fgColor rgb="FF002060"/>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0" borderId="4" applyNumberFormat="0" applyFill="0" applyAlignment="0" applyProtection="0"/>
    <xf numFmtId="0" fontId="27" fillId="0" borderId="0"/>
    <xf numFmtId="0" fontId="27" fillId="0" borderId="0"/>
    <xf numFmtId="0" fontId="53" fillId="0" borderId="0"/>
    <xf numFmtId="0" fontId="53" fillId="0" borderId="0"/>
  </cellStyleXfs>
  <cellXfs count="400">
    <xf numFmtId="0" fontId="0" fillId="0" borderId="0" xfId="0"/>
    <xf numFmtId="0" fontId="4" fillId="0" borderId="0" xfId="0" applyFont="1" applyAlignment="1">
      <alignment horizontal="center"/>
    </xf>
    <xf numFmtId="0" fontId="3" fillId="2" borderId="1" xfId="0" applyFont="1" applyFill="1" applyBorder="1" applyAlignment="1">
      <alignment wrapText="1"/>
    </xf>
    <xf numFmtId="0" fontId="3" fillId="0" borderId="1" xfId="0" applyFont="1" applyFill="1" applyBorder="1"/>
    <xf numFmtId="0" fontId="0" fillId="0" borderId="1" xfId="0" applyFont="1" applyBorder="1"/>
    <xf numFmtId="0" fontId="0" fillId="0" borderId="1" xfId="0" applyFont="1" applyFill="1" applyBorder="1"/>
    <xf numFmtId="0" fontId="3" fillId="0" borderId="1" xfId="0" applyFont="1" applyBorder="1"/>
    <xf numFmtId="9" fontId="3" fillId="0" borderId="1" xfId="2" applyFont="1" applyBorder="1"/>
    <xf numFmtId="0" fontId="0" fillId="3" borderId="0" xfId="0" applyFill="1"/>
    <xf numFmtId="0" fontId="3" fillId="0" borderId="0" xfId="0" applyFont="1" applyBorder="1"/>
    <xf numFmtId="0" fontId="0" fillId="0" borderId="0" xfId="0" applyBorder="1"/>
    <xf numFmtId="0" fontId="3" fillId="0" borderId="0" xfId="0" applyFont="1"/>
    <xf numFmtId="0" fontId="3" fillId="2" borderId="1" xfId="0" applyFont="1" applyFill="1" applyBorder="1"/>
    <xf numFmtId="9" fontId="1" fillId="0" borderId="1" xfId="2" applyFont="1" applyBorder="1" applyAlignment="1">
      <alignment horizontal="right"/>
    </xf>
    <xf numFmtId="165" fontId="0" fillId="0" borderId="1" xfId="0" applyNumberFormat="1" applyFont="1" applyBorder="1" applyAlignment="1">
      <alignment horizontal="right"/>
    </xf>
    <xf numFmtId="9" fontId="0" fillId="0" borderId="1" xfId="0" applyNumberFormat="1" applyFont="1" applyBorder="1" applyAlignment="1">
      <alignment horizontal="right"/>
    </xf>
    <xf numFmtId="0" fontId="0" fillId="0" borderId="1" xfId="0" applyFont="1" applyBorder="1" applyAlignment="1">
      <alignment wrapText="1"/>
    </xf>
    <xf numFmtId="9" fontId="1" fillId="0" borderId="0" xfId="2" applyFont="1"/>
    <xf numFmtId="0" fontId="0" fillId="4" borderId="0" xfId="0" applyFill="1"/>
    <xf numFmtId="9" fontId="1" fillId="4" borderId="0" xfId="2" applyFont="1" applyFill="1"/>
    <xf numFmtId="0" fontId="6" fillId="2" borderId="1" xfId="0" applyFont="1" applyFill="1" applyBorder="1" applyAlignment="1"/>
    <xf numFmtId="0" fontId="7" fillId="2" borderId="1" xfId="0" applyFont="1" applyFill="1" applyBorder="1" applyAlignment="1">
      <alignment horizontal="left" wrapText="1"/>
    </xf>
    <xf numFmtId="3" fontId="8" fillId="0" borderId="1" xfId="0" applyNumberFormat="1" applyFont="1" applyFill="1" applyBorder="1" applyAlignment="1">
      <alignment horizontal="right"/>
    </xf>
    <xf numFmtId="0" fontId="6" fillId="0" borderId="0" xfId="0" applyFont="1" applyFill="1" applyBorder="1" applyAlignment="1">
      <alignment horizontal="left"/>
    </xf>
    <xf numFmtId="3" fontId="8" fillId="0" borderId="0" xfId="0" applyNumberFormat="1" applyFont="1" applyFill="1" applyBorder="1" applyAlignment="1">
      <alignment horizontal="right"/>
    </xf>
    <xf numFmtId="0" fontId="0" fillId="0" borderId="1" xfId="0" applyBorder="1"/>
    <xf numFmtId="164" fontId="1" fillId="0" borderId="1" xfId="1" applyNumberFormat="1" applyFont="1" applyBorder="1"/>
    <xf numFmtId="9" fontId="1" fillId="0" borderId="1" xfId="2" applyFont="1" applyBorder="1"/>
    <xf numFmtId="0" fontId="0" fillId="2" borderId="1" xfId="0" applyFill="1" applyBorder="1"/>
    <xf numFmtId="165" fontId="1" fillId="0" borderId="1" xfId="2" applyNumberFormat="1" applyFont="1" applyBorder="1"/>
    <xf numFmtId="165" fontId="1" fillId="0" borderId="0" xfId="2" applyNumberFormat="1" applyFont="1"/>
    <xf numFmtId="0" fontId="3" fillId="0" borderId="1" xfId="0" applyFont="1" applyFill="1" applyBorder="1" applyAlignment="1">
      <alignment wrapText="1"/>
    </xf>
    <xf numFmtId="0" fontId="3" fillId="0" borderId="1" xfId="0" applyFont="1" applyBorder="1" applyAlignment="1">
      <alignment horizontal="right"/>
    </xf>
    <xf numFmtId="0" fontId="3" fillId="0" borderId="3" xfId="0" applyFont="1" applyFill="1" applyBorder="1" applyAlignment="1">
      <alignment wrapText="1"/>
    </xf>
    <xf numFmtId="0" fontId="5" fillId="0" borderId="0" xfId="0" applyFont="1"/>
    <xf numFmtId="0" fontId="0" fillId="0" borderId="0" xfId="0" applyFont="1" applyAlignment="1">
      <alignment horizontal="left"/>
    </xf>
    <xf numFmtId="0" fontId="0" fillId="0" borderId="0" xfId="0" applyAlignment="1">
      <alignment horizontal="left" indent="1"/>
    </xf>
    <xf numFmtId="0" fontId="0" fillId="0" borderId="0" xfId="0" applyAlignment="1">
      <alignment horizontal="right"/>
    </xf>
    <xf numFmtId="0" fontId="0" fillId="2" borderId="5" xfId="0" applyFill="1" applyBorder="1"/>
    <xf numFmtId="0" fontId="0" fillId="0" borderId="0" xfId="0" applyFill="1"/>
    <xf numFmtId="0" fontId="3" fillId="2" borderId="2" xfId="0" applyFont="1" applyFill="1" applyBorder="1"/>
    <xf numFmtId="0" fontId="0" fillId="0" borderId="1" xfId="0" applyFill="1" applyBorder="1"/>
    <xf numFmtId="3" fontId="0" fillId="0" borderId="0" xfId="0" applyNumberFormat="1"/>
    <xf numFmtId="3" fontId="16" fillId="0" borderId="1" xfId="0" applyNumberFormat="1" applyFont="1" applyBorder="1" applyAlignment="1">
      <alignment horizontal="right" vertical="center" wrapText="1"/>
    </xf>
    <xf numFmtId="9" fontId="3" fillId="0" borderId="1" xfId="2" applyFont="1" applyFill="1" applyBorder="1"/>
    <xf numFmtId="0" fontId="0" fillId="0" borderId="1" xfId="0" applyBorder="1" applyAlignment="1">
      <alignment horizontal="right"/>
    </xf>
    <xf numFmtId="9" fontId="1" fillId="0" borderId="1" xfId="2" applyFont="1" applyFill="1" applyBorder="1"/>
    <xf numFmtId="164" fontId="3" fillId="0" borderId="1" xfId="1" applyNumberFormat="1" applyFont="1" applyBorder="1"/>
    <xf numFmtId="0" fontId="17" fillId="0" borderId="0" xfId="0" applyFont="1"/>
    <xf numFmtId="0" fontId="3" fillId="0" borderId="0" xfId="0" applyFont="1" applyBorder="1" applyAlignment="1">
      <alignment horizontal="right"/>
    </xf>
    <xf numFmtId="0" fontId="0" fillId="0" borderId="0" xfId="0" applyFill="1" applyBorder="1"/>
    <xf numFmtId="9" fontId="1" fillId="0" borderId="0" xfId="2" applyFont="1" applyBorder="1"/>
    <xf numFmtId="0" fontId="3" fillId="2" borderId="3" xfId="0" applyFont="1" applyFill="1" applyBorder="1"/>
    <xf numFmtId="0" fontId="3" fillId="2" borderId="3" xfId="0" applyFont="1" applyFill="1" applyBorder="1" applyAlignment="1">
      <alignment wrapText="1"/>
    </xf>
    <xf numFmtId="9" fontId="8" fillId="0" borderId="1" xfId="2" applyFont="1" applyBorder="1"/>
    <xf numFmtId="164" fontId="0" fillId="0" borderId="0" xfId="0" applyNumberFormat="1"/>
    <xf numFmtId="164" fontId="8" fillId="0" borderId="1" xfId="1" applyNumberFormat="1" applyFont="1" applyBorder="1"/>
    <xf numFmtId="164" fontId="1" fillId="0" borderId="0" xfId="1" applyNumberFormat="1" applyFont="1"/>
    <xf numFmtId="0" fontId="3" fillId="2" borderId="8" xfId="0" applyFont="1" applyFill="1" applyBorder="1"/>
    <xf numFmtId="0" fontId="19" fillId="0" borderId="0" xfId="0" applyFont="1" applyBorder="1" applyAlignment="1">
      <alignment vertical="center"/>
    </xf>
    <xf numFmtId="164" fontId="8" fillId="0" borderId="1" xfId="1" applyNumberFormat="1" applyFont="1" applyBorder="1" applyAlignment="1">
      <alignment horizontal="right"/>
    </xf>
    <xf numFmtId="164" fontId="3" fillId="0" borderId="1" xfId="0" applyNumberFormat="1" applyFont="1" applyBorder="1"/>
    <xf numFmtId="3" fontId="6" fillId="0" borderId="1" xfId="0" applyNumberFormat="1" applyFont="1" applyBorder="1"/>
    <xf numFmtId="0" fontId="0" fillId="0" borderId="0" xfId="0" applyBorder="1" applyAlignment="1">
      <alignment horizontal="right"/>
    </xf>
    <xf numFmtId="164" fontId="3" fillId="0" borderId="0" xfId="1" applyNumberFormat="1" applyFont="1" applyBorder="1"/>
    <xf numFmtId="164" fontId="3" fillId="0" borderId="0" xfId="0" applyNumberFormat="1" applyFont="1" applyBorder="1"/>
    <xf numFmtId="9" fontId="3" fillId="0" borderId="0" xfId="2" applyFont="1" applyBorder="1"/>
    <xf numFmtId="0" fontId="0" fillId="2" borderId="0" xfId="0" applyFill="1"/>
    <xf numFmtId="0" fontId="3" fillId="2" borderId="1" xfId="0" applyFont="1" applyFill="1" applyBorder="1" applyAlignment="1">
      <alignment horizontal="right"/>
    </xf>
    <xf numFmtId="164" fontId="3" fillId="0" borderId="1" xfId="1" applyNumberFormat="1" applyFont="1" applyFill="1" applyBorder="1"/>
    <xf numFmtId="3" fontId="3" fillId="0" borderId="1" xfId="0" applyNumberFormat="1" applyFont="1" applyBorder="1"/>
    <xf numFmtId="3" fontId="0" fillId="0" borderId="1" xfId="0" applyNumberFormat="1" applyBorder="1"/>
    <xf numFmtId="164" fontId="1" fillId="0" borderId="1" xfId="1" applyNumberFormat="1" applyFont="1" applyFill="1" applyBorder="1"/>
    <xf numFmtId="3" fontId="22" fillId="0" borderId="0" xfId="0" applyNumberFormat="1" applyFont="1" applyBorder="1" applyAlignment="1">
      <alignment horizontal="center" vertical="center" wrapText="1"/>
    </xf>
    <xf numFmtId="3" fontId="0" fillId="0" borderId="1" xfId="0" applyNumberFormat="1" applyFill="1" applyBorder="1"/>
    <xf numFmtId="0" fontId="0" fillId="0" borderId="1" xfId="0" applyFill="1" applyBorder="1" applyAlignment="1">
      <alignment horizontal="right"/>
    </xf>
    <xf numFmtId="164" fontId="1" fillId="0" borderId="1" xfId="1" applyNumberFormat="1" applyFont="1" applyFill="1" applyBorder="1" applyAlignment="1">
      <alignment horizontal="right"/>
    </xf>
    <xf numFmtId="164" fontId="1" fillId="0" borderId="0" xfId="1" applyNumberFormat="1" applyFont="1" applyBorder="1"/>
    <xf numFmtId="3" fontId="0" fillId="0" borderId="0" xfId="0" applyNumberFormat="1" applyBorder="1"/>
    <xf numFmtId="0" fontId="21" fillId="0" borderId="0" xfId="0" applyFont="1"/>
    <xf numFmtId="0" fontId="25" fillId="0" borderId="0" xfId="0" applyFont="1"/>
    <xf numFmtId="0" fontId="0" fillId="0" borderId="0" xfId="0" applyFont="1"/>
    <xf numFmtId="0" fontId="0" fillId="2" borderId="1" xfId="0" applyFill="1" applyBorder="1" applyAlignment="1">
      <alignment horizontal="right"/>
    </xf>
    <xf numFmtId="9" fontId="3" fillId="0" borderId="1" xfId="2" applyFont="1" applyBorder="1" applyAlignment="1">
      <alignment horizontal="right"/>
    </xf>
    <xf numFmtId="9" fontId="3" fillId="0" borderId="1" xfId="0" applyNumberFormat="1" applyFont="1" applyBorder="1" applyAlignment="1">
      <alignment horizontal="right"/>
    </xf>
    <xf numFmtId="165" fontId="3" fillId="0" borderId="1" xfId="0" applyNumberFormat="1" applyFont="1" applyBorder="1" applyAlignment="1">
      <alignment horizontal="right"/>
    </xf>
    <xf numFmtId="10" fontId="3" fillId="0" borderId="1" xfId="0" applyNumberFormat="1" applyFont="1" applyBorder="1" applyAlignment="1">
      <alignment horizontal="right"/>
    </xf>
    <xf numFmtId="9" fontId="0" fillId="0" borderId="1" xfId="0" applyNumberFormat="1" applyBorder="1" applyAlignment="1">
      <alignment horizontal="right"/>
    </xf>
    <xf numFmtId="166" fontId="28" fillId="0" borderId="1" xfId="6" applyNumberFormat="1" applyFont="1" applyFill="1" applyBorder="1" applyAlignment="1">
      <alignment horizontal="right"/>
    </xf>
    <xf numFmtId="0" fontId="0" fillId="0" borderId="1" xfId="0" applyFont="1" applyBorder="1" applyAlignment="1">
      <alignment horizontal="right"/>
    </xf>
    <xf numFmtId="0" fontId="3" fillId="2" borderId="1" xfId="0" applyFont="1" applyFill="1" applyBorder="1" applyAlignment="1">
      <alignment horizontal="right" wrapText="1"/>
    </xf>
    <xf numFmtId="10" fontId="3" fillId="0" borderId="0" xfId="0" applyNumberFormat="1" applyFont="1" applyBorder="1" applyAlignment="1">
      <alignment horizontal="right"/>
    </xf>
    <xf numFmtId="10" fontId="0" fillId="0" borderId="1" xfId="0" applyNumberFormat="1" applyBorder="1" applyAlignment="1">
      <alignment horizontal="right"/>
    </xf>
    <xf numFmtId="10" fontId="0" fillId="0" borderId="1" xfId="0" applyNumberFormat="1" applyFill="1" applyBorder="1" applyAlignment="1">
      <alignment horizontal="right"/>
    </xf>
    <xf numFmtId="10" fontId="0" fillId="0" borderId="0" xfId="0" applyNumberFormat="1" applyBorder="1" applyAlignment="1">
      <alignment horizontal="right"/>
    </xf>
    <xf numFmtId="9" fontId="1" fillId="0" borderId="1" xfId="2" applyFont="1" applyFill="1" applyBorder="1" applyAlignment="1">
      <alignment horizontal="right"/>
    </xf>
    <xf numFmtId="0" fontId="3" fillId="0" borderId="1" xfId="0" applyFont="1" applyBorder="1" applyAlignment="1">
      <alignment wrapText="1"/>
    </xf>
    <xf numFmtId="0" fontId="29" fillId="0" borderId="0" xfId="0" applyFont="1"/>
    <xf numFmtId="0" fontId="3" fillId="2" borderId="7" xfId="0" applyFont="1" applyFill="1" applyBorder="1" applyAlignment="1">
      <alignment wrapText="1"/>
    </xf>
    <xf numFmtId="164" fontId="3" fillId="0" borderId="1" xfId="1" applyNumberFormat="1" applyFont="1" applyFill="1" applyBorder="1" applyAlignment="1">
      <alignment horizontal="left"/>
    </xf>
    <xf numFmtId="9" fontId="3" fillId="0" borderId="1" xfId="0" applyNumberFormat="1" applyFont="1" applyFill="1" applyBorder="1" applyAlignment="1">
      <alignment horizontal="left"/>
    </xf>
    <xf numFmtId="164" fontId="1" fillId="0" borderId="1" xfId="1" applyNumberFormat="1" applyFont="1" applyFill="1" applyBorder="1" applyAlignment="1">
      <alignment horizontal="left"/>
    </xf>
    <xf numFmtId="9" fontId="0" fillId="0" borderId="1" xfId="0" applyNumberFormat="1" applyFont="1" applyFill="1" applyBorder="1" applyAlignment="1">
      <alignment horizontal="left"/>
    </xf>
    <xf numFmtId="0" fontId="3" fillId="2" borderId="8" xfId="0" applyFont="1" applyFill="1" applyBorder="1" applyAlignment="1">
      <alignment horizontal="right" wrapText="1"/>
    </xf>
    <xf numFmtId="164" fontId="3" fillId="0" borderId="2" xfId="1" applyNumberFormat="1" applyFont="1" applyFill="1" applyBorder="1" applyAlignment="1">
      <alignment horizontal="left"/>
    </xf>
    <xf numFmtId="164" fontId="6" fillId="0" borderId="1" xfId="1" applyNumberFormat="1" applyFont="1" applyFill="1" applyBorder="1" applyAlignment="1">
      <alignment horizontal="right"/>
    </xf>
    <xf numFmtId="164" fontId="3" fillId="0" borderId="9" xfId="1" applyNumberFormat="1" applyFont="1" applyFill="1" applyBorder="1" applyAlignment="1">
      <alignment horizontal="left"/>
    </xf>
    <xf numFmtId="9" fontId="3" fillId="0" borderId="1" xfId="2" applyFont="1" applyFill="1" applyBorder="1" applyAlignment="1">
      <alignment horizontal="right"/>
    </xf>
    <xf numFmtId="43" fontId="0" fillId="0" borderId="0" xfId="0" applyNumberFormat="1"/>
    <xf numFmtId="164" fontId="3" fillId="0" borderId="2" xfId="1" applyNumberFormat="1" applyFont="1" applyBorder="1"/>
    <xf numFmtId="3" fontId="6" fillId="0" borderId="1" xfId="0" applyNumberFormat="1" applyFont="1" applyFill="1" applyBorder="1"/>
    <xf numFmtId="0" fontId="0" fillId="0" borderId="1" xfId="0" applyBorder="1" applyAlignment="1">
      <alignment horizontal="center"/>
    </xf>
    <xf numFmtId="164" fontId="1" fillId="0" borderId="2" xfId="1" applyNumberFormat="1" applyFont="1" applyFill="1" applyBorder="1" applyAlignment="1">
      <alignment horizontal="left"/>
    </xf>
    <xf numFmtId="164" fontId="8" fillId="0" borderId="1" xfId="1" applyNumberFormat="1" applyFont="1" applyBorder="1" applyAlignment="1">
      <alignment horizontal="center"/>
    </xf>
    <xf numFmtId="164" fontId="1" fillId="0" borderId="1" xfId="1" applyNumberFormat="1" applyFont="1" applyBorder="1" applyAlignment="1">
      <alignment horizontal="center"/>
    </xf>
    <xf numFmtId="164" fontId="1" fillId="0" borderId="2" xfId="1" applyNumberFormat="1" applyFont="1" applyBorder="1" applyAlignment="1">
      <alignment horizontal="center"/>
    </xf>
    <xf numFmtId="3" fontId="8" fillId="0" borderId="1" xfId="0" applyNumberFormat="1" applyFont="1" applyBorder="1"/>
    <xf numFmtId="3" fontId="8" fillId="0" borderId="1" xfId="0" applyNumberFormat="1" applyFont="1" applyBorder="1" applyAlignment="1">
      <alignment vertical="center"/>
    </xf>
    <xf numFmtId="0" fontId="3" fillId="0" borderId="0" xfId="0" applyFont="1" applyFill="1" applyBorder="1" applyAlignment="1">
      <alignment wrapText="1"/>
    </xf>
    <xf numFmtId="0" fontId="3" fillId="0" borderId="0" xfId="0" applyFont="1" applyAlignment="1">
      <alignment wrapText="1"/>
    </xf>
    <xf numFmtId="9" fontId="0" fillId="0" borderId="0" xfId="0" applyNumberFormat="1" applyFill="1" applyBorder="1" applyAlignment="1">
      <alignment horizontal="left"/>
    </xf>
    <xf numFmtId="0" fontId="30" fillId="0" borderId="0" xfId="0" applyFont="1"/>
    <xf numFmtId="9" fontId="3" fillId="0" borderId="0" xfId="0" applyNumberFormat="1" applyFont="1" applyFill="1" applyBorder="1" applyAlignment="1">
      <alignment horizontal="left"/>
    </xf>
    <xf numFmtId="0" fontId="31" fillId="0" borderId="0" xfId="0" applyFont="1" applyFill="1"/>
    <xf numFmtId="0" fontId="0" fillId="0" borderId="0" xfId="0" applyAlignment="1"/>
    <xf numFmtId="0" fontId="6" fillId="2" borderId="1" xfId="0" applyFont="1" applyFill="1" applyBorder="1" applyAlignment="1">
      <alignment horizontal="left"/>
    </xf>
    <xf numFmtId="0" fontId="6" fillId="2" borderId="1" xfId="0" applyFont="1" applyFill="1" applyBorder="1" applyAlignment="1">
      <alignment horizontal="left" wrapText="1"/>
    </xf>
    <xf numFmtId="0" fontId="7" fillId="0" borderId="1" xfId="0" applyFont="1" applyFill="1" applyBorder="1" applyAlignment="1">
      <alignment horizontal="left"/>
    </xf>
    <xf numFmtId="3" fontId="7" fillId="0" borderId="1" xfId="0" applyNumberFormat="1" applyFont="1" applyFill="1" applyBorder="1" applyAlignment="1">
      <alignment horizontal="right"/>
    </xf>
    <xf numFmtId="9" fontId="7" fillId="0" borderId="1" xfId="0" applyNumberFormat="1" applyFont="1" applyFill="1" applyBorder="1" applyAlignment="1">
      <alignment horizontal="right"/>
    </xf>
    <xf numFmtId="0" fontId="0" fillId="0" borderId="0" xfId="0" applyFont="1" applyBorder="1"/>
    <xf numFmtId="0" fontId="7" fillId="0" borderId="1" xfId="0" applyFont="1" applyFill="1" applyBorder="1" applyAlignment="1"/>
    <xf numFmtId="3" fontId="34" fillId="0" borderId="1" xfId="0" applyNumberFormat="1" applyFont="1" applyFill="1" applyBorder="1" applyAlignment="1">
      <alignment horizontal="right"/>
    </xf>
    <xf numFmtId="9" fontId="34" fillId="0" borderId="1" xfId="0" applyNumberFormat="1" applyFont="1" applyFill="1" applyBorder="1" applyAlignment="1">
      <alignment horizontal="right"/>
    </xf>
    <xf numFmtId="0" fontId="35" fillId="0" borderId="0" xfId="0" applyFont="1" applyAlignment="1">
      <alignment vertical="center"/>
    </xf>
    <xf numFmtId="0" fontId="35" fillId="0" borderId="0" xfId="0" applyFont="1" applyAlignment="1">
      <alignment horizontal="right" vertical="center"/>
    </xf>
    <xf numFmtId="0" fontId="3" fillId="0" borderId="1" xfId="0" applyFont="1" applyFill="1" applyBorder="1" applyAlignment="1">
      <alignment horizontal="right"/>
    </xf>
    <xf numFmtId="0" fontId="0" fillId="0" borderId="1" xfId="0" applyFont="1" applyFill="1" applyBorder="1" applyAlignment="1">
      <alignment horizontal="right"/>
    </xf>
    <xf numFmtId="0" fontId="9" fillId="2" borderId="1" xfId="0" applyFont="1" applyFill="1" applyBorder="1"/>
    <xf numFmtId="0" fontId="37" fillId="0" borderId="1" xfId="0" applyFont="1" applyBorder="1"/>
    <xf numFmtId="165" fontId="3" fillId="0" borderId="1" xfId="2" applyNumberFormat="1" applyFont="1" applyBorder="1"/>
    <xf numFmtId="0" fontId="17" fillId="0" borderId="0" xfId="0" applyFont="1" applyFill="1"/>
    <xf numFmtId="0" fontId="21" fillId="0" borderId="0" xfId="0" applyFont="1" applyFill="1"/>
    <xf numFmtId="0" fontId="5" fillId="2" borderId="1" xfId="0" applyFont="1" applyFill="1" applyBorder="1"/>
    <xf numFmtId="0" fontId="3" fillId="2" borderId="1" xfId="0" applyFont="1" applyFill="1" applyBorder="1" applyAlignment="1">
      <alignment horizontal="center" wrapText="1"/>
    </xf>
    <xf numFmtId="164" fontId="1" fillId="0" borderId="1" xfId="1" applyNumberFormat="1" applyFont="1" applyFill="1" applyBorder="1" applyAlignment="1">
      <alignment horizontal="center"/>
    </xf>
    <xf numFmtId="164" fontId="35" fillId="0" borderId="1" xfId="1" applyNumberFormat="1" applyFont="1" applyFill="1" applyBorder="1" applyAlignment="1">
      <alignment horizontal="right" vertical="center" wrapText="1"/>
    </xf>
    <xf numFmtId="164" fontId="8" fillId="0" borderId="1" xfId="1" applyNumberFormat="1" applyFont="1" applyBorder="1" applyAlignment="1">
      <alignment vertical="center"/>
    </xf>
    <xf numFmtId="164" fontId="8" fillId="0" borderId="1" xfId="1" applyNumberFormat="1" applyFont="1" applyFill="1" applyBorder="1" applyAlignment="1">
      <alignment horizontal="center"/>
    </xf>
    <xf numFmtId="164" fontId="0" fillId="0" borderId="1" xfId="0" applyNumberFormat="1" applyBorder="1"/>
    <xf numFmtId="164" fontId="0" fillId="0" borderId="0" xfId="0" applyNumberFormat="1" applyFill="1"/>
    <xf numFmtId="0" fontId="41" fillId="0" borderId="0" xfId="3" applyFont="1"/>
    <xf numFmtId="0" fontId="8" fillId="0" borderId="0" xfId="0" applyFont="1"/>
    <xf numFmtId="0" fontId="8" fillId="2" borderId="1" xfId="0" applyFont="1" applyFill="1" applyBorder="1"/>
    <xf numFmtId="0" fontId="6" fillId="2" borderId="1" xfId="0" applyFont="1" applyFill="1" applyBorder="1"/>
    <xf numFmtId="0" fontId="6" fillId="0" borderId="6" xfId="0" applyFont="1" applyBorder="1"/>
    <xf numFmtId="164" fontId="6" fillId="0" borderId="1" xfId="1" applyNumberFormat="1" applyFont="1" applyBorder="1"/>
    <xf numFmtId="0" fontId="6" fillId="0" borderId="0" xfId="0" applyFont="1"/>
    <xf numFmtId="0" fontId="42" fillId="0" borderId="1" xfId="0" applyFont="1" applyBorder="1" applyAlignment="1">
      <alignment horizontal="right"/>
    </xf>
    <xf numFmtId="164" fontId="42" fillId="0" borderId="1" xfId="1" applyNumberFormat="1" applyFont="1" applyBorder="1"/>
    <xf numFmtId="3" fontId="42" fillId="0" borderId="1" xfId="0" applyNumberFormat="1" applyFont="1" applyBorder="1"/>
    <xf numFmtId="0" fontId="42" fillId="0" borderId="1" xfId="0" applyFont="1" applyBorder="1"/>
    <xf numFmtId="0" fontId="6" fillId="0" borderId="1" xfId="0" applyFont="1" applyFill="1" applyBorder="1"/>
    <xf numFmtId="0" fontId="8" fillId="0" borderId="1" xfId="0" applyFont="1" applyBorder="1"/>
    <xf numFmtId="0" fontId="41" fillId="2" borderId="1" xfId="3" applyFont="1" applyFill="1" applyBorder="1"/>
    <xf numFmtId="17" fontId="6" fillId="2" borderId="1" xfId="0" applyNumberFormat="1" applyFont="1" applyFill="1" applyBorder="1"/>
    <xf numFmtId="0" fontId="6" fillId="0" borderId="1" xfId="0" applyFont="1" applyBorder="1"/>
    <xf numFmtId="0" fontId="6" fillId="2" borderId="1" xfId="0" applyFont="1" applyFill="1" applyBorder="1" applyAlignment="1">
      <alignment horizontal="right"/>
    </xf>
    <xf numFmtId="17" fontId="6" fillId="2" borderId="1" xfId="0" applyNumberFormat="1" applyFont="1" applyFill="1" applyBorder="1" applyAlignment="1">
      <alignment horizontal="right"/>
    </xf>
    <xf numFmtId="0" fontId="8" fillId="0" borderId="1" xfId="0" applyFont="1" applyBorder="1" applyAlignment="1">
      <alignment horizontal="right"/>
    </xf>
    <xf numFmtId="0" fontId="8" fillId="0" borderId="1" xfId="0" applyFont="1" applyFill="1" applyBorder="1" applyAlignment="1">
      <alignment horizontal="right"/>
    </xf>
    <xf numFmtId="0" fontId="6" fillId="0" borderId="1" xfId="0" applyFont="1" applyBorder="1" applyAlignment="1">
      <alignment horizontal="right"/>
    </xf>
    <xf numFmtId="0" fontId="6" fillId="0" borderId="1" xfId="0" applyFont="1" applyFill="1" applyBorder="1" applyAlignment="1">
      <alignment horizontal="right"/>
    </xf>
    <xf numFmtId="43" fontId="8" fillId="0" borderId="1" xfId="1" applyFont="1" applyBorder="1"/>
    <xf numFmtId="9" fontId="8" fillId="0" borderId="0" xfId="2" applyFont="1"/>
    <xf numFmtId="164" fontId="8" fillId="0" borderId="0" xfId="1" applyNumberFormat="1" applyFont="1"/>
    <xf numFmtId="0" fontId="0" fillId="0" borderId="0" xfId="0" applyFont="1" applyFill="1"/>
    <xf numFmtId="0" fontId="0" fillId="0" borderId="0" xfId="0" applyFont="1" applyAlignment="1">
      <alignment horizontal="justify" vertical="center" wrapText="1"/>
    </xf>
    <xf numFmtId="0" fontId="0" fillId="0" borderId="0" xfId="0" applyFont="1" applyAlignment="1">
      <alignment horizontal="center" vertical="center" wrapText="1"/>
    </xf>
    <xf numFmtId="3" fontId="0" fillId="0" borderId="1" xfId="0" applyNumberFormat="1" applyFont="1" applyBorder="1"/>
    <xf numFmtId="0" fontId="0" fillId="0" borderId="0" xfId="0" applyFont="1" applyAlignment="1">
      <alignment horizontal="center"/>
    </xf>
    <xf numFmtId="0" fontId="3" fillId="0" borderId="0" xfId="0" applyFont="1" applyFill="1"/>
    <xf numFmtId="0" fontId="0" fillId="2" borderId="1" xfId="0" applyFont="1" applyFill="1" applyBorder="1"/>
    <xf numFmtId="0" fontId="3" fillId="2" borderId="1" xfId="0" applyFont="1" applyFill="1" applyBorder="1" applyAlignment="1">
      <alignment horizontal="left" wrapText="1"/>
    </xf>
    <xf numFmtId="164" fontId="8" fillId="0" borderId="1" xfId="1" applyNumberFormat="1" applyFont="1" applyFill="1" applyBorder="1"/>
    <xf numFmtId="3" fontId="0" fillId="0" borderId="0" xfId="0" applyNumberFormat="1" applyFont="1"/>
    <xf numFmtId="164" fontId="6" fillId="0" borderId="1" xfId="1" applyNumberFormat="1" applyFont="1" applyFill="1" applyBorder="1"/>
    <xf numFmtId="164" fontId="1" fillId="0" borderId="1" xfId="1" applyNumberFormat="1" applyFont="1" applyBorder="1" applyAlignment="1">
      <alignment horizontal="left" indent="1"/>
    </xf>
    <xf numFmtId="9" fontId="1" fillId="0" borderId="2" xfId="2" applyFont="1" applyBorder="1"/>
    <xf numFmtId="3" fontId="14" fillId="0" borderId="1" xfId="0" applyNumberFormat="1" applyFont="1" applyBorder="1" applyAlignment="1">
      <alignment horizontal="right" vertical="top" wrapText="1"/>
    </xf>
    <xf numFmtId="9" fontId="1" fillId="0" borderId="1" xfId="2" applyNumberFormat="1" applyFont="1" applyBorder="1"/>
    <xf numFmtId="164" fontId="14" fillId="0" borderId="1" xfId="1" applyNumberFormat="1" applyFont="1" applyBorder="1" applyAlignment="1">
      <alignment horizontal="right" vertical="top" wrapText="1"/>
    </xf>
    <xf numFmtId="164" fontId="1" fillId="0" borderId="1" xfId="1" applyNumberFormat="1" applyFont="1" applyBorder="1" applyAlignment="1">
      <alignment horizontal="right" vertical="top" wrapText="1"/>
    </xf>
    <xf numFmtId="3" fontId="3" fillId="0" borderId="1" xfId="0" applyNumberFormat="1" applyFont="1" applyBorder="1" applyAlignment="1">
      <alignment horizontal="right" vertical="top"/>
    </xf>
    <xf numFmtId="9" fontId="1" fillId="0" borderId="1" xfId="2" applyFont="1" applyBorder="1" applyAlignment="1">
      <alignment horizontal="center"/>
    </xf>
    <xf numFmtId="0" fontId="0" fillId="0" borderId="1" xfId="0" applyBorder="1" applyAlignment="1">
      <alignment wrapText="1"/>
    </xf>
    <xf numFmtId="9" fontId="0" fillId="0" borderId="1" xfId="0" applyNumberFormat="1" applyFill="1" applyBorder="1" applyAlignment="1">
      <alignment horizontal="right"/>
    </xf>
    <xf numFmtId="0" fontId="32" fillId="2" borderId="1" xfId="0" applyNumberFormat="1" applyFont="1" applyFill="1" applyBorder="1" applyAlignment="1" applyProtection="1">
      <alignment horizontal="left"/>
    </xf>
    <xf numFmtId="0" fontId="45" fillId="2" borderId="1" xfId="0" applyFont="1" applyFill="1" applyBorder="1" applyAlignment="1">
      <alignment wrapText="1"/>
    </xf>
    <xf numFmtId="167" fontId="0" fillId="0" borderId="1" xfId="0" applyNumberFormat="1" applyFill="1" applyBorder="1"/>
    <xf numFmtId="0" fontId="45" fillId="0" borderId="1" xfId="0" applyFont="1" applyFill="1" applyBorder="1" applyAlignment="1">
      <alignment wrapText="1"/>
    </xf>
    <xf numFmtId="0" fontId="46" fillId="0" borderId="1" xfId="0" applyNumberFormat="1" applyFont="1" applyFill="1" applyBorder="1" applyAlignment="1" applyProtection="1">
      <alignment horizontal="center"/>
    </xf>
    <xf numFmtId="0" fontId="15" fillId="0" borderId="1" xfId="0" applyFont="1" applyFill="1" applyBorder="1"/>
    <xf numFmtId="0" fontId="15" fillId="6" borderId="1" xfId="0" applyFont="1" applyFill="1" applyBorder="1"/>
    <xf numFmtId="0" fontId="37" fillId="2" borderId="1" xfId="0" applyFont="1" applyFill="1" applyBorder="1" applyAlignment="1">
      <alignment wrapText="1"/>
    </xf>
    <xf numFmtId="0" fontId="37" fillId="0" borderId="1" xfId="0" applyFont="1" applyFill="1" applyBorder="1"/>
    <xf numFmtId="0" fontId="32" fillId="2" borderId="1" xfId="0" applyFont="1" applyFill="1" applyBorder="1" applyAlignment="1">
      <alignment horizontal="right"/>
    </xf>
    <xf numFmtId="165" fontId="3" fillId="0" borderId="1" xfId="2" applyNumberFormat="1" applyFont="1" applyFill="1" applyBorder="1"/>
    <xf numFmtId="165" fontId="1" fillId="0" borderId="1" xfId="2" applyNumberFormat="1" applyFont="1" applyFill="1" applyBorder="1"/>
    <xf numFmtId="0" fontId="16" fillId="0" borderId="1" xfId="0" applyFont="1" applyFill="1" applyBorder="1" applyAlignment="1">
      <alignment vertical="center"/>
    </xf>
    <xf numFmtId="167" fontId="0" fillId="0" borderId="1" xfId="0" applyNumberFormat="1" applyBorder="1"/>
    <xf numFmtId="9" fontId="8" fillId="0" borderId="1" xfId="2" applyFont="1" applyFill="1" applyBorder="1"/>
    <xf numFmtId="0" fontId="8" fillId="0" borderId="0" xfId="0" applyFont="1" applyBorder="1"/>
    <xf numFmtId="0" fontId="3" fillId="0" borderId="0" xfId="0" applyFont="1" applyFill="1" applyBorder="1" applyAlignment="1">
      <alignment horizontal="right"/>
    </xf>
    <xf numFmtId="0" fontId="3" fillId="0" borderId="0" xfId="0" applyFont="1" applyFill="1" applyBorder="1" applyAlignment="1">
      <alignment horizontal="right" wrapText="1"/>
    </xf>
    <xf numFmtId="165" fontId="3" fillId="0" borderId="0" xfId="2" applyNumberFormat="1" applyFont="1" applyFill="1" applyBorder="1" applyAlignment="1">
      <alignment horizontal="right"/>
    </xf>
    <xf numFmtId="165" fontId="0" fillId="0" borderId="1" xfId="2" applyNumberFormat="1" applyFont="1" applyBorder="1" applyAlignment="1">
      <alignment horizontal="right"/>
    </xf>
    <xf numFmtId="165" fontId="0" fillId="0" borderId="1" xfId="2" applyNumberFormat="1" applyFont="1" applyBorder="1"/>
    <xf numFmtId="1" fontId="0" fillId="0" borderId="1" xfId="0" applyNumberFormat="1" applyBorder="1"/>
    <xf numFmtId="0" fontId="3" fillId="2" borderId="1" xfId="0" applyFont="1" applyFill="1" applyBorder="1" applyAlignment="1">
      <alignment horizontal="center" wrapText="1"/>
    </xf>
    <xf numFmtId="0" fontId="11" fillId="0" borderId="0" xfId="4" applyAlignment="1" applyProtection="1">
      <alignment horizontal="left" indent="5"/>
    </xf>
    <xf numFmtId="43" fontId="0" fillId="0" borderId="1" xfId="0" applyNumberFormat="1" applyBorder="1"/>
    <xf numFmtId="0" fontId="0" fillId="0" borderId="1" xfId="0" applyFont="1" applyBorder="1" applyAlignment="1">
      <alignment horizontal="right" vertical="center" wrapText="1"/>
    </xf>
    <xf numFmtId="0" fontId="0" fillId="0" borderId="1"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0" fillId="0" borderId="1" xfId="0" applyFont="1" applyBorder="1" applyAlignment="1">
      <alignment horizontal="left"/>
    </xf>
    <xf numFmtId="0" fontId="3" fillId="0" borderId="1" xfId="0" applyFont="1" applyBorder="1" applyAlignment="1">
      <alignment horizontal="left"/>
    </xf>
    <xf numFmtId="9" fontId="0" fillId="0" borderId="1" xfId="2" applyFont="1" applyBorder="1"/>
    <xf numFmtId="164" fontId="1" fillId="0" borderId="1" xfId="1" applyNumberFormat="1" applyFont="1" applyBorder="1"/>
    <xf numFmtId="164" fontId="3" fillId="0" borderId="1" xfId="1" applyNumberFormat="1" applyFont="1" applyBorder="1"/>
    <xf numFmtId="0" fontId="50" fillId="0" borderId="0" xfId="0" applyFont="1" applyAlignment="1">
      <alignment vertical="center"/>
    </xf>
    <xf numFmtId="0" fontId="49" fillId="0" borderId="0" xfId="0" applyFont="1"/>
    <xf numFmtId="0" fontId="3" fillId="0" borderId="1" xfId="0" applyFont="1" applyBorder="1"/>
    <xf numFmtId="0" fontId="0" fillId="0" borderId="1" xfId="0" applyBorder="1"/>
    <xf numFmtId="0" fontId="3" fillId="0" borderId="1" xfId="0" applyFont="1" applyBorder="1"/>
    <xf numFmtId="0" fontId="3" fillId="0" borderId="1" xfId="0" applyFont="1" applyFill="1" applyBorder="1"/>
    <xf numFmtId="0" fontId="0" fillId="0" borderId="0" xfId="0"/>
    <xf numFmtId="0" fontId="3" fillId="2" borderId="1" xfId="0" applyFont="1" applyFill="1" applyBorder="1"/>
    <xf numFmtId="0" fontId="0" fillId="0" borderId="1" xfId="0" applyBorder="1"/>
    <xf numFmtId="164" fontId="3" fillId="0" borderId="1" xfId="1" applyNumberFormat="1" applyFont="1" applyFill="1" applyBorder="1"/>
    <xf numFmtId="164" fontId="1" fillId="0" borderId="1" xfId="1" applyNumberFormat="1" applyFont="1" applyBorder="1"/>
    <xf numFmtId="0" fontId="50" fillId="0" borderId="0" xfId="0" applyFont="1" applyAlignment="1">
      <alignment vertical="center" wrapText="1"/>
    </xf>
    <xf numFmtId="3" fontId="0" fillId="0" borderId="1" xfId="0" applyNumberFormat="1" applyFill="1" applyBorder="1"/>
    <xf numFmtId="0" fontId="3" fillId="2" borderId="1" xfId="0" applyFont="1" applyFill="1" applyBorder="1" applyAlignment="1">
      <alignment wrapText="1"/>
    </xf>
    <xf numFmtId="164" fontId="1" fillId="0" borderId="1" xfId="1" applyNumberFormat="1" applyFont="1" applyFill="1" applyBorder="1"/>
    <xf numFmtId="164" fontId="0" fillId="0" borderId="1" xfId="1" applyNumberFormat="1" applyFont="1" applyFill="1" applyBorder="1"/>
    <xf numFmtId="164" fontId="8" fillId="0" borderId="1" xfId="1" applyNumberFormat="1" applyFont="1" applyBorder="1" applyAlignment="1">
      <alignment horizontal="left"/>
    </xf>
    <xf numFmtId="164" fontId="1" fillId="0" borderId="9" xfId="1" applyNumberFormat="1" applyFont="1" applyFill="1" applyBorder="1" applyAlignment="1">
      <alignment horizontal="left"/>
    </xf>
    <xf numFmtId="3" fontId="3" fillId="0" borderId="1" xfId="2" applyNumberFormat="1" applyFont="1" applyBorder="1"/>
    <xf numFmtId="3" fontId="1" fillId="0" borderId="1" xfId="2" applyNumberFormat="1" applyFont="1" applyBorder="1"/>
    <xf numFmtId="9" fontId="3" fillId="0" borderId="9" xfId="2" applyFont="1" applyFill="1" applyBorder="1" applyAlignment="1">
      <alignment horizontal="right"/>
    </xf>
    <xf numFmtId="9" fontId="1" fillId="0" borderId="9" xfId="2" applyFont="1" applyFill="1" applyBorder="1" applyAlignment="1">
      <alignment horizontal="right"/>
    </xf>
    <xf numFmtId="0" fontId="7" fillId="0" borderId="1" xfId="7" applyFont="1" applyBorder="1"/>
    <xf numFmtId="164" fontId="7" fillId="0" borderId="1" xfId="1" applyNumberFormat="1" applyFont="1" applyFill="1" applyBorder="1" applyAlignment="1">
      <alignment horizontal="right"/>
    </xf>
    <xf numFmtId="164" fontId="7" fillId="0" borderId="1" xfId="1" applyNumberFormat="1" applyFont="1" applyBorder="1"/>
    <xf numFmtId="164" fontId="0" fillId="0" borderId="1" xfId="1" quotePrefix="1" applyNumberFormat="1" applyFont="1" applyBorder="1" applyAlignment="1">
      <alignment horizontal="center"/>
    </xf>
    <xf numFmtId="0" fontId="6" fillId="2" borderId="3" xfId="0" applyFont="1" applyFill="1" applyBorder="1"/>
    <xf numFmtId="0" fontId="6" fillId="2" borderId="3" xfId="0" applyFont="1" applyFill="1" applyBorder="1" applyAlignment="1">
      <alignment horizontal="right"/>
    </xf>
    <xf numFmtId="0" fontId="8" fillId="0" borderId="7" xfId="0" applyFont="1" applyBorder="1"/>
    <xf numFmtId="0" fontId="43" fillId="0" borderId="0" xfId="0" applyFont="1" applyBorder="1"/>
    <xf numFmtId="0" fontId="13" fillId="2" borderId="2" xfId="5" applyFont="1" applyFill="1" applyBorder="1" applyAlignment="1"/>
    <xf numFmtId="0" fontId="13" fillId="2" borderId="10" xfId="5" applyFont="1" applyFill="1" applyBorder="1" applyAlignment="1"/>
    <xf numFmtId="0" fontId="13" fillId="2" borderId="9" xfId="5" applyFont="1" applyFill="1" applyBorder="1" applyAlignment="1"/>
    <xf numFmtId="164" fontId="0" fillId="0" borderId="1" xfId="1" applyNumberFormat="1" applyFont="1" applyBorder="1" applyAlignment="1">
      <alignment horizontal="right"/>
    </xf>
    <xf numFmtId="0" fontId="21" fillId="0" borderId="0" xfId="0" applyFont="1" applyAlignment="1">
      <alignment wrapText="1"/>
    </xf>
    <xf numFmtId="0" fontId="0" fillId="5" borderId="1" xfId="0" applyFill="1" applyBorder="1"/>
    <xf numFmtId="0" fontId="0" fillId="0" borderId="0" xfId="0" applyFont="1" applyFill="1" applyBorder="1"/>
    <xf numFmtId="3" fontId="6" fillId="0" borderId="1" xfId="0" applyNumberFormat="1" applyFont="1" applyBorder="1" applyAlignment="1">
      <alignment horizontal="right"/>
    </xf>
    <xf numFmtId="9" fontId="3" fillId="0" borderId="2" xfId="2" applyFont="1" applyBorder="1"/>
    <xf numFmtId="166" fontId="52" fillId="0" borderId="1" xfId="6" applyNumberFormat="1" applyFont="1" applyFill="1" applyBorder="1" applyAlignment="1">
      <alignment horizontal="right"/>
    </xf>
    <xf numFmtId="167" fontId="52" fillId="0" borderId="1" xfId="0" applyNumberFormat="1" applyFont="1" applyFill="1" applyBorder="1" applyAlignment="1">
      <alignment horizontal="right"/>
    </xf>
    <xf numFmtId="167" fontId="28" fillId="0" borderId="1" xfId="0" applyNumberFormat="1" applyFont="1" applyFill="1" applyBorder="1" applyAlignment="1">
      <alignment horizontal="right"/>
    </xf>
    <xf numFmtId="10" fontId="0" fillId="0" borderId="1" xfId="0" applyNumberFormat="1" applyBorder="1" applyAlignment="1">
      <alignment horizontal="left"/>
    </xf>
    <xf numFmtId="165" fontId="3" fillId="0" borderId="1" xfId="0" applyNumberFormat="1" applyFont="1" applyFill="1" applyBorder="1" applyAlignment="1">
      <alignment horizontal="right"/>
    </xf>
    <xf numFmtId="0" fontId="3" fillId="2" borderId="7" xfId="0" applyFont="1" applyFill="1" applyBorder="1"/>
    <xf numFmtId="9" fontId="0" fillId="0" borderId="1" xfId="2" applyFont="1" applyFill="1" applyBorder="1"/>
    <xf numFmtId="1" fontId="0" fillId="0" borderId="1" xfId="2" applyNumberFormat="1" applyFont="1" applyFill="1" applyBorder="1"/>
    <xf numFmtId="9" fontId="0" fillId="0" borderId="1" xfId="2" applyFont="1" applyFill="1" applyBorder="1" applyAlignment="1">
      <alignment horizontal="right"/>
    </xf>
    <xf numFmtId="167" fontId="3" fillId="0" borderId="1" xfId="0" applyNumberFormat="1" applyFont="1" applyBorder="1"/>
    <xf numFmtId="1" fontId="3" fillId="0" borderId="1" xfId="0" applyNumberFormat="1" applyFont="1" applyBorder="1"/>
    <xf numFmtId="165" fontId="0" fillId="0" borderId="1" xfId="2" applyNumberFormat="1" applyFont="1" applyFill="1" applyBorder="1"/>
    <xf numFmtId="0" fontId="0" fillId="0" borderId="0" xfId="0" applyFill="1" applyAlignment="1">
      <alignment horizontal="left" wrapText="1"/>
    </xf>
    <xf numFmtId="0" fontId="6" fillId="2" borderId="1" xfId="0" applyFont="1" applyFill="1" applyBorder="1" applyAlignment="1"/>
    <xf numFmtId="0" fontId="13" fillId="2" borderId="2" xfId="5" applyFont="1" applyFill="1" applyBorder="1"/>
    <xf numFmtId="0" fontId="3" fillId="0" borderId="1" xfId="0" applyFont="1" applyFill="1" applyBorder="1" applyAlignment="1">
      <alignment horizontal="center"/>
    </xf>
    <xf numFmtId="0" fontId="3" fillId="0" borderId="2" xfId="0" applyFont="1" applyFill="1" applyBorder="1" applyAlignment="1">
      <alignment horizontal="center"/>
    </xf>
    <xf numFmtId="0" fontId="6" fillId="0" borderId="1" xfId="0" applyFont="1" applyFill="1" applyBorder="1" applyAlignment="1">
      <alignment horizontal="center"/>
    </xf>
    <xf numFmtId="0" fontId="3" fillId="0" borderId="3" xfId="0" applyFont="1" applyFill="1" applyBorder="1" applyAlignment="1">
      <alignment horizontal="center"/>
    </xf>
    <xf numFmtId="1" fontId="6" fillId="2" borderId="1" xfId="1" applyNumberFormat="1" applyFont="1" applyFill="1" applyBorder="1"/>
    <xf numFmtId="0" fontId="0" fillId="0" borderId="7" xfId="0" applyBorder="1"/>
    <xf numFmtId="0" fontId="54" fillId="0" borderId="1" xfId="0" applyFont="1" applyBorder="1" applyAlignment="1">
      <alignment wrapText="1"/>
    </xf>
    <xf numFmtId="0" fontId="50" fillId="0" borderId="0" xfId="0" applyFont="1" applyAlignment="1">
      <alignment vertical="center" wrapText="1"/>
    </xf>
    <xf numFmtId="0" fontId="3" fillId="2" borderId="12" xfId="0" applyFont="1" applyFill="1" applyBorder="1" applyAlignment="1">
      <alignment wrapText="1"/>
    </xf>
    <xf numFmtId="0" fontId="55" fillId="0" borderId="0" xfId="0" applyFont="1" applyFill="1" applyBorder="1"/>
    <xf numFmtId="0" fontId="50" fillId="0" borderId="0" xfId="0" applyFont="1" applyAlignment="1">
      <alignment vertical="center" wrapText="1"/>
    </xf>
    <xf numFmtId="3" fontId="3" fillId="0" borderId="0" xfId="0" applyNumberFormat="1" applyFont="1"/>
    <xf numFmtId="9" fontId="0" fillId="0" borderId="0" xfId="2" applyFont="1"/>
    <xf numFmtId="9" fontId="1" fillId="0" borderId="9" xfId="2" applyFont="1" applyBorder="1"/>
    <xf numFmtId="9" fontId="3" fillId="0" borderId="9" xfId="2" applyFont="1" applyBorder="1"/>
    <xf numFmtId="3" fontId="35" fillId="0" borderId="1" xfId="0" applyNumberFormat="1" applyFont="1" applyBorder="1" applyAlignment="1">
      <alignment horizontal="right" vertical="center"/>
    </xf>
    <xf numFmtId="3" fontId="22" fillId="0" borderId="1" xfId="0" applyNumberFormat="1" applyFont="1" applyBorder="1" applyAlignment="1">
      <alignment horizontal="center" vertical="center" wrapText="1"/>
    </xf>
    <xf numFmtId="0" fontId="13" fillId="0" borderId="0" xfId="5" applyFont="1" applyFill="1" applyBorder="1" applyAlignment="1"/>
    <xf numFmtId="0" fontId="3" fillId="2" borderId="2" xfId="0" applyFont="1" applyFill="1" applyBorder="1" applyAlignment="1">
      <alignment horizontal="right"/>
    </xf>
    <xf numFmtId="0" fontId="57" fillId="0" borderId="1" xfId="0" applyFont="1" applyBorder="1" applyAlignment="1">
      <alignment horizontal="left"/>
    </xf>
    <xf numFmtId="0" fontId="56" fillId="0" borderId="1" xfId="0" applyFont="1" applyBorder="1" applyAlignment="1">
      <alignment horizontal="left"/>
    </xf>
    <xf numFmtId="0" fontId="56" fillId="0" borderId="1" xfId="0" applyFont="1" applyFill="1" applyBorder="1" applyAlignment="1">
      <alignment horizontal="left"/>
    </xf>
    <xf numFmtId="0" fontId="3" fillId="2" borderId="3" xfId="0" applyFont="1" applyFill="1" applyBorder="1" applyAlignment="1">
      <alignment horizontal="right" wrapText="1"/>
    </xf>
    <xf numFmtId="3" fontId="7" fillId="0" borderId="0" xfId="7" applyNumberFormat="1" applyFont="1" applyFill="1"/>
    <xf numFmtId="0" fontId="5" fillId="2" borderId="2" xfId="0" applyFont="1" applyFill="1" applyBorder="1" applyAlignment="1"/>
    <xf numFmtId="0" fontId="5" fillId="2" borderId="10" xfId="0" applyFont="1" applyFill="1" applyBorder="1" applyAlignment="1"/>
    <xf numFmtId="9" fontId="3" fillId="0" borderId="1" xfId="2" applyFont="1" applyBorder="1"/>
    <xf numFmtId="0" fontId="0" fillId="0" borderId="1" xfId="0" applyFont="1" applyBorder="1"/>
    <xf numFmtId="9" fontId="1" fillId="0" borderId="1" xfId="2" applyFont="1" applyBorder="1"/>
    <xf numFmtId="3" fontId="8" fillId="0" borderId="1" xfId="0" applyNumberFormat="1" applyFont="1" applyBorder="1" applyAlignment="1" applyProtection="1">
      <alignment horizontal="right" vertical="center"/>
      <protection locked="0" hidden="1"/>
    </xf>
    <xf numFmtId="9" fontId="3" fillId="0" borderId="1" xfId="2" applyNumberFormat="1" applyFont="1" applyBorder="1"/>
    <xf numFmtId="1" fontId="1" fillId="0" borderId="1" xfId="2" applyNumberFormat="1" applyFont="1" applyBorder="1"/>
    <xf numFmtId="164" fontId="0" fillId="0" borderId="1" xfId="1" applyNumberFormat="1" applyFont="1" applyBorder="1"/>
    <xf numFmtId="0" fontId="6" fillId="0" borderId="0" xfId="0" applyFont="1" applyBorder="1" applyAlignment="1">
      <alignment horizontal="right"/>
    </xf>
    <xf numFmtId="0" fontId="6" fillId="0" borderId="0" xfId="0" applyFont="1" applyFill="1" applyBorder="1" applyAlignment="1">
      <alignment horizontal="right"/>
    </xf>
    <xf numFmtId="0" fontId="6" fillId="0" borderId="0" xfId="0" applyFont="1" applyBorder="1"/>
    <xf numFmtId="164" fontId="6" fillId="0" borderId="7" xfId="1" applyNumberFormat="1" applyFont="1" applyBorder="1"/>
    <xf numFmtId="164" fontId="6" fillId="0" borderId="0" xfId="1" applyNumberFormat="1" applyFont="1" applyBorder="1"/>
    <xf numFmtId="0" fontId="8" fillId="0" borderId="7" xfId="0" applyFont="1" applyBorder="1" applyAlignment="1">
      <alignment horizontal="right"/>
    </xf>
    <xf numFmtId="0" fontId="8" fillId="0" borderId="7" xfId="0" applyFont="1" applyFill="1" applyBorder="1" applyAlignment="1">
      <alignment horizontal="right"/>
    </xf>
    <xf numFmtId="0" fontId="8" fillId="0" borderId="3" xfId="0" applyFont="1" applyBorder="1"/>
    <xf numFmtId="164" fontId="8" fillId="0" borderId="3" xfId="1" applyNumberFormat="1" applyFont="1" applyBorder="1"/>
    <xf numFmtId="9" fontId="60" fillId="0" borderId="0" xfId="2" applyFont="1"/>
    <xf numFmtId="165" fontId="59" fillId="0" borderId="0" xfId="2" applyNumberFormat="1" applyFont="1"/>
    <xf numFmtId="0" fontId="3" fillId="2" borderId="7" xfId="0" applyFont="1" applyFill="1" applyBorder="1" applyAlignment="1">
      <alignment horizontal="center" wrapText="1"/>
    </xf>
    <xf numFmtId="0" fontId="3" fillId="2" borderId="2" xfId="0" applyFont="1" applyFill="1" applyBorder="1" applyAlignment="1">
      <alignment horizontal="left" wrapText="1"/>
    </xf>
    <xf numFmtId="0" fontId="60" fillId="0" borderId="0" xfId="0" applyFont="1"/>
    <xf numFmtId="9" fontId="59" fillId="0" borderId="0" xfId="2" applyFont="1"/>
    <xf numFmtId="1" fontId="52" fillId="0" borderId="1" xfId="0" applyNumberFormat="1" applyFont="1" applyFill="1" applyBorder="1" applyAlignment="1">
      <alignment horizontal="right"/>
    </xf>
    <xf numFmtId="1" fontId="28" fillId="0" borderId="1" xfId="6" applyNumberFormat="1" applyFont="1" applyFill="1" applyBorder="1" applyAlignment="1">
      <alignment horizontal="right"/>
    </xf>
    <xf numFmtId="168" fontId="52" fillId="0" borderId="1" xfId="6" applyNumberFormat="1" applyFont="1" applyFill="1" applyBorder="1" applyAlignment="1">
      <alignment horizontal="right"/>
    </xf>
    <xf numFmtId="167" fontId="0" fillId="0" borderId="1" xfId="2" applyNumberFormat="1" applyFont="1" applyFill="1" applyBorder="1"/>
    <xf numFmtId="168" fontId="28" fillId="0" borderId="1" xfId="6" applyNumberFormat="1" applyFont="1" applyFill="1" applyBorder="1" applyAlignment="1">
      <alignment horizontal="right"/>
    </xf>
    <xf numFmtId="0" fontId="4" fillId="0" borderId="0" xfId="0" applyFont="1" applyBorder="1"/>
    <xf numFmtId="165" fontId="1" fillId="0" borderId="1" xfId="2" applyNumberFormat="1" applyFont="1" applyBorder="1" applyAlignment="1">
      <alignment horizontal="right"/>
    </xf>
    <xf numFmtId="165" fontId="28" fillId="0" borderId="1" xfId="2" applyNumberFormat="1" applyFont="1" applyFill="1" applyBorder="1" applyAlignment="1">
      <alignment horizontal="right"/>
    </xf>
    <xf numFmtId="167" fontId="3" fillId="0" borderId="1" xfId="2" applyNumberFormat="1" applyFont="1" applyFill="1" applyBorder="1"/>
    <xf numFmtId="9" fontId="1" fillId="0" borderId="1" xfId="2" applyFont="1" applyBorder="1" applyAlignment="1"/>
    <xf numFmtId="0" fontId="55" fillId="0" borderId="0" xfId="0" applyFont="1"/>
    <xf numFmtId="0" fontId="62" fillId="0" borderId="0" xfId="0" applyFont="1"/>
    <xf numFmtId="0" fontId="34" fillId="0" borderId="0" xfId="0" applyFont="1"/>
    <xf numFmtId="0" fontId="8" fillId="0" borderId="0" xfId="0" applyFont="1" applyFill="1" applyBorder="1" applyAlignment="1">
      <alignment horizontal="left"/>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3" xfId="0" applyFont="1" applyFill="1" applyBorder="1" applyAlignment="1">
      <alignment horizontal="center"/>
    </xf>
    <xf numFmtId="9" fontId="0" fillId="0" borderId="11" xfId="2" applyFont="1" applyBorder="1" applyAlignment="1">
      <alignment horizontal="right"/>
    </xf>
    <xf numFmtId="9" fontId="1" fillId="0" borderId="13" xfId="2" applyFont="1" applyBorder="1" applyAlignment="1">
      <alignment horizontal="right"/>
    </xf>
    <xf numFmtId="0" fontId="5" fillId="2" borderId="2" xfId="0" applyFont="1" applyFill="1" applyBorder="1" applyAlignment="1"/>
    <xf numFmtId="0" fontId="5" fillId="2" borderId="10" xfId="0" applyFont="1" applyFill="1" applyBorder="1" applyAlignment="1"/>
    <xf numFmtId="0" fontId="5" fillId="2" borderId="9" xfId="0" applyFont="1" applyFill="1" applyBorder="1" applyAlignment="1"/>
    <xf numFmtId="0" fontId="0" fillId="0" borderId="7" xfId="0" applyBorder="1" applyAlignment="1">
      <alignment horizontal="right"/>
    </xf>
    <xf numFmtId="0" fontId="0" fillId="0" borderId="3" xfId="0" applyBorder="1" applyAlignment="1">
      <alignment horizontal="right"/>
    </xf>
    <xf numFmtId="0" fontId="5" fillId="2" borderId="1" xfId="0" applyFont="1" applyFill="1" applyBorder="1" applyAlignment="1"/>
    <xf numFmtId="0" fontId="13" fillId="2" borderId="2" xfId="5" applyFont="1" applyFill="1" applyBorder="1" applyAlignment="1"/>
    <xf numFmtId="0" fontId="13" fillId="2" borderId="10" xfId="5" applyFont="1" applyFill="1" applyBorder="1" applyAlignment="1"/>
    <xf numFmtId="0" fontId="13" fillId="2" borderId="9" xfId="5" applyFont="1" applyFill="1" applyBorder="1" applyAlignment="1"/>
    <xf numFmtId="0" fontId="50" fillId="0" borderId="0" xfId="0" applyFont="1" applyAlignment="1">
      <alignment vertical="center" wrapText="1"/>
    </xf>
    <xf numFmtId="0" fontId="10" fillId="0" borderId="0" xfId="0" applyFont="1" applyAlignment="1">
      <alignment horizontal="left" wrapText="1"/>
    </xf>
    <xf numFmtId="0" fontId="3" fillId="2" borderId="7" xfId="0" applyFont="1" applyFill="1" applyBorder="1" applyAlignment="1">
      <alignment horizontal="left" wrapText="1"/>
    </xf>
    <xf numFmtId="0" fontId="3" fillId="2" borderId="8" xfId="0" applyFont="1" applyFill="1" applyBorder="1" applyAlignment="1">
      <alignment horizontal="left" wrapText="1"/>
    </xf>
    <xf numFmtId="0" fontId="3" fillId="2" borderId="3" xfId="0" applyFont="1" applyFill="1" applyBorder="1" applyAlignment="1">
      <alignment horizontal="left"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3" xfId="0" applyFont="1" applyFill="1" applyBorder="1" applyAlignment="1">
      <alignment horizontal="center" wrapText="1"/>
    </xf>
    <xf numFmtId="164" fontId="8" fillId="0" borderId="7" xfId="1" applyNumberFormat="1" applyFont="1" applyBorder="1" applyAlignment="1">
      <alignment horizontal="right"/>
    </xf>
    <xf numFmtId="164" fontId="8" fillId="0" borderId="3" xfId="1" applyNumberFormat="1" applyFont="1" applyBorder="1" applyAlignment="1">
      <alignment horizontal="right"/>
    </xf>
    <xf numFmtId="164" fontId="8" fillId="0" borderId="1" xfId="1" applyNumberFormat="1" applyFont="1" applyBorder="1" applyAlignment="1">
      <alignment horizontal="right"/>
    </xf>
    <xf numFmtId="0" fontId="3" fillId="2" borderId="2"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 xfId="0" applyFont="1" applyFill="1" applyBorder="1" applyAlignment="1">
      <alignment horizontal="center" wrapText="1"/>
    </xf>
    <xf numFmtId="0" fontId="5" fillId="2" borderId="1" xfId="0" applyFont="1" applyFill="1" applyBorder="1" applyAlignment="1">
      <alignment horizontal="left"/>
    </xf>
    <xf numFmtId="0" fontId="0" fillId="0" borderId="0" xfId="0" applyFill="1" applyAlignment="1">
      <alignment horizontal="left" wrapText="1"/>
    </xf>
    <xf numFmtId="0" fontId="0" fillId="0" borderId="0" xfId="0" applyFont="1" applyAlignment="1">
      <alignment horizontal="left" wrapText="1"/>
    </xf>
    <xf numFmtId="0" fontId="6" fillId="2" borderId="1" xfId="0" applyFont="1" applyFill="1" applyBorder="1" applyAlignment="1">
      <alignment horizontal="center"/>
    </xf>
    <xf numFmtId="0" fontId="41" fillId="2" borderId="1" xfId="3" applyFont="1" applyFill="1" applyBorder="1" applyAlignment="1">
      <alignment horizontal="center"/>
    </xf>
    <xf numFmtId="0" fontId="6" fillId="2" borderId="1" xfId="0" applyFont="1" applyFill="1" applyBorder="1" applyAlignment="1">
      <alignment wrapText="1"/>
    </xf>
    <xf numFmtId="0" fontId="6" fillId="0" borderId="0" xfId="0" applyFont="1" applyAlignment="1">
      <alignment horizontal="left" wrapText="1"/>
    </xf>
    <xf numFmtId="0" fontId="6" fillId="2" borderId="12" xfId="0" applyFont="1" applyFill="1" applyBorder="1" applyAlignment="1">
      <alignment horizontal="center"/>
    </xf>
    <xf numFmtId="0" fontId="6" fillId="2" borderId="14" xfId="0" applyFont="1" applyFill="1" applyBorder="1" applyAlignment="1">
      <alignment horizontal="center"/>
    </xf>
    <xf numFmtId="0" fontId="6" fillId="2" borderId="2" xfId="0" applyFont="1" applyFill="1" applyBorder="1" applyAlignment="1">
      <alignment horizontal="center"/>
    </xf>
    <xf numFmtId="0" fontId="6" fillId="2" borderId="10" xfId="0" applyFont="1" applyFill="1" applyBorder="1" applyAlignment="1">
      <alignment horizontal="center"/>
    </xf>
    <xf numFmtId="0" fontId="6" fillId="2" borderId="9" xfId="0" applyFont="1" applyFill="1" applyBorder="1" applyAlignment="1">
      <alignment horizontal="center"/>
    </xf>
    <xf numFmtId="0" fontId="6" fillId="2" borderId="1" xfId="0" applyFont="1" applyFill="1" applyBorder="1" applyAlignment="1">
      <alignment horizontal="left" wrapText="1"/>
    </xf>
    <xf numFmtId="0" fontId="12" fillId="0" borderId="1" xfId="5" applyFont="1" applyFill="1" applyBorder="1" applyAlignment="1">
      <alignment horizontal="left"/>
    </xf>
    <xf numFmtId="0" fontId="3" fillId="0" borderId="1" xfId="0" applyFont="1" applyFill="1" applyBorder="1" applyAlignment="1">
      <alignment horizontal="left"/>
    </xf>
    <xf numFmtId="0" fontId="13" fillId="2" borderId="1" xfId="5" applyFont="1" applyFill="1" applyBorder="1"/>
    <xf numFmtId="0" fontId="13" fillId="2" borderId="15" xfId="5" applyFont="1" applyFill="1" applyBorder="1"/>
    <xf numFmtId="0" fontId="13" fillId="2" borderId="0" xfId="5" applyFont="1" applyFill="1" applyBorder="1"/>
    <xf numFmtId="0" fontId="3" fillId="0" borderId="0" xfId="0" applyFont="1" applyAlignment="1">
      <alignment horizontal="left" wrapText="1"/>
    </xf>
    <xf numFmtId="0" fontId="3" fillId="2" borderId="2" xfId="0" applyFont="1" applyFill="1" applyBorder="1" applyAlignment="1">
      <alignment horizontal="left" wrapText="1"/>
    </xf>
    <xf numFmtId="0" fontId="3" fillId="2" borderId="10" xfId="0" applyFont="1" applyFill="1" applyBorder="1" applyAlignment="1">
      <alignment horizontal="left" wrapText="1"/>
    </xf>
    <xf numFmtId="0" fontId="3" fillId="2" borderId="9" xfId="0" applyFont="1" applyFill="1" applyBorder="1" applyAlignment="1">
      <alignment horizontal="left" wrapText="1"/>
    </xf>
    <xf numFmtId="0" fontId="3" fillId="2" borderId="2"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cellXfs>
  <cellStyles count="10">
    <cellStyle name="Comma" xfId="1" builtinId="3"/>
    <cellStyle name="Hyperlink" xfId="4" builtinId="8"/>
    <cellStyle name="Normal" xfId="0" builtinId="0"/>
    <cellStyle name="Normal 2" xfId="7"/>
    <cellStyle name="Normal 3" xfId="9"/>
    <cellStyle name="Normal 5" xfId="8"/>
    <cellStyle name="Normal_Sheet4" xfId="6"/>
    <cellStyle name="Percent" xfId="2" builtinId="5"/>
    <cellStyle name="Title" xfId="3" builtinId="15"/>
    <cellStyle name="Total 2" xfId="5"/>
  </cellStyles>
  <dxfs count="2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sz="1000" b="0" i="0" u="none" strike="noStrike" baseline="0">
                <a:solidFill>
                  <a:srgbClr val="000000"/>
                </a:solidFill>
                <a:latin typeface="+mn-lt"/>
                <a:ea typeface="Calibri"/>
                <a:cs typeface="Calibri"/>
              </a:defRPr>
            </a:pPr>
            <a:r>
              <a:rPr lang="en-GB" sz="1800" b="1" i="0" u="none" strike="noStrike" baseline="0">
                <a:solidFill>
                  <a:schemeClr val="tx2"/>
                </a:solidFill>
                <a:latin typeface="+mn-lt"/>
              </a:rPr>
              <a:t>69.8 million visits </a:t>
            </a:r>
          </a:p>
          <a:p>
            <a:pPr>
              <a:defRPr sz="1000" b="0" i="0" u="none" strike="noStrike" baseline="0">
                <a:solidFill>
                  <a:srgbClr val="000000"/>
                </a:solidFill>
                <a:latin typeface="+mn-lt"/>
                <a:ea typeface="Calibri"/>
                <a:cs typeface="Calibri"/>
              </a:defRPr>
            </a:pPr>
            <a:r>
              <a:rPr lang="en-GB" sz="1400" b="1" i="0" u="none" strike="noStrike" baseline="0">
                <a:solidFill>
                  <a:srgbClr val="000000"/>
                </a:solidFill>
                <a:latin typeface="+mn-lt"/>
              </a:rPr>
              <a:t>to historic properties in England, 2017 </a:t>
            </a:r>
          </a:p>
        </c:rich>
      </c:tx>
      <c:layout>
        <c:manualLayout>
          <c:xMode val="edge"/>
          <c:yMode val="edge"/>
          <c:x val="0.32287218640267967"/>
          <c:y val="1.2272626245381659E-2"/>
        </c:manualLayout>
      </c:layout>
      <c:overlay val="0"/>
    </c:title>
    <c:autoTitleDeleted val="0"/>
    <c:plotArea>
      <c:layout>
        <c:manualLayout>
          <c:layoutTarget val="inner"/>
          <c:xMode val="edge"/>
          <c:yMode val="edge"/>
          <c:x val="0.11823143826828146"/>
          <c:y val="0.19676240984015816"/>
          <c:w val="0.85393800350792637"/>
          <c:h val="0.66195413234014133"/>
        </c:manualLayout>
      </c:layout>
      <c:areaChart>
        <c:grouping val="standard"/>
        <c:varyColors val="0"/>
        <c:ser>
          <c:idx val="0"/>
          <c:order val="0"/>
          <c:spPr>
            <a:solidFill>
              <a:schemeClr val="accent1"/>
            </a:solidFill>
            <a:ln w="25400">
              <a:noFill/>
            </a:ln>
            <a:scene3d>
              <a:camera prst="orthographicFront"/>
              <a:lightRig rig="threePt" dir="t">
                <a:rot lat="0" lon="0" rev="1200000"/>
              </a:lightRig>
            </a:scene3d>
            <a:sp3d/>
          </c:spPr>
          <c:val>
            <c:numRef>
              <c:f>Summary!$C$7:$C$35</c:f>
              <c:numCache>
                <c:formatCode>General</c:formatCode>
                <c:ptCount val="29"/>
                <c:pt idx="0">
                  <c:v>100</c:v>
                </c:pt>
                <c:pt idx="1">
                  <c:v>102</c:v>
                </c:pt>
                <c:pt idx="2">
                  <c:v>99</c:v>
                </c:pt>
                <c:pt idx="3">
                  <c:v>100</c:v>
                </c:pt>
                <c:pt idx="4">
                  <c:v>102</c:v>
                </c:pt>
                <c:pt idx="5">
                  <c:v>103</c:v>
                </c:pt>
                <c:pt idx="6">
                  <c:v>104</c:v>
                </c:pt>
                <c:pt idx="7">
                  <c:v>107</c:v>
                </c:pt>
                <c:pt idx="8">
                  <c:v>105</c:v>
                </c:pt>
                <c:pt idx="9">
                  <c:v>103</c:v>
                </c:pt>
                <c:pt idx="10">
                  <c:v>100</c:v>
                </c:pt>
                <c:pt idx="11">
                  <c:v>96</c:v>
                </c:pt>
                <c:pt idx="12">
                  <c:v>92</c:v>
                </c:pt>
                <c:pt idx="13">
                  <c:v>99</c:v>
                </c:pt>
                <c:pt idx="14">
                  <c:v>102</c:v>
                </c:pt>
                <c:pt idx="15">
                  <c:v>101</c:v>
                </c:pt>
                <c:pt idx="16">
                  <c:v>102</c:v>
                </c:pt>
                <c:pt idx="17">
                  <c:v>104</c:v>
                </c:pt>
                <c:pt idx="18">
                  <c:v>106</c:v>
                </c:pt>
                <c:pt idx="19">
                  <c:v>108</c:v>
                </c:pt>
                <c:pt idx="20">
                  <c:v>117</c:v>
                </c:pt>
                <c:pt idx="21">
                  <c:v>119</c:v>
                </c:pt>
                <c:pt idx="22">
                  <c:v>127</c:v>
                </c:pt>
                <c:pt idx="23">
                  <c:v>123</c:v>
                </c:pt>
                <c:pt idx="24">
                  <c:v>132</c:v>
                </c:pt>
                <c:pt idx="25">
                  <c:v>136</c:v>
                </c:pt>
                <c:pt idx="26">
                  <c:v>139</c:v>
                </c:pt>
                <c:pt idx="27">
                  <c:v>144</c:v>
                </c:pt>
                <c:pt idx="28">
                  <c:v>155</c:v>
                </c:pt>
              </c:numCache>
            </c:numRef>
          </c:val>
        </c:ser>
        <c:dLbls>
          <c:showLegendKey val="0"/>
          <c:showVal val="0"/>
          <c:showCatName val="0"/>
          <c:showSerName val="0"/>
          <c:showPercent val="0"/>
          <c:showBubbleSize val="0"/>
        </c:dLbls>
        <c:axId val="105298176"/>
        <c:axId val="105300352"/>
      </c:areaChart>
      <c:catAx>
        <c:axId val="105298176"/>
        <c:scaling>
          <c:orientation val="minMax"/>
        </c:scaling>
        <c:delete val="1"/>
        <c:axPos val="b"/>
        <c:title>
          <c:tx>
            <c:rich>
              <a:bodyPr/>
              <a:lstStyle/>
              <a:p>
                <a:pPr>
                  <a:defRPr sz="1200"/>
                </a:pPr>
                <a:r>
                  <a:rPr lang="en-GB" sz="1200"/>
                  <a:t>1989 - 2017</a:t>
                </a:r>
              </a:p>
            </c:rich>
          </c:tx>
          <c:overlay val="0"/>
        </c:title>
        <c:numFmt formatCode="General" sourceLinked="1"/>
        <c:majorTickMark val="out"/>
        <c:minorTickMark val="none"/>
        <c:tickLblPos val="nextTo"/>
        <c:crossAx val="105300352"/>
        <c:crosses val="autoZero"/>
        <c:auto val="1"/>
        <c:lblAlgn val="ctr"/>
        <c:lblOffset val="100"/>
        <c:noMultiLvlLbl val="0"/>
      </c:catAx>
      <c:valAx>
        <c:axId val="105300352"/>
        <c:scaling>
          <c:orientation val="minMax"/>
          <c:min val="80"/>
        </c:scaling>
        <c:delete val="0"/>
        <c:axPos val="l"/>
        <c:title>
          <c:tx>
            <c:rich>
              <a:bodyPr/>
              <a:lstStyle/>
              <a:p>
                <a:pPr>
                  <a:defRPr sz="1200" b="0" i="0" u="none" strike="noStrike" baseline="0">
                    <a:solidFill>
                      <a:srgbClr val="000000"/>
                    </a:solidFill>
                    <a:latin typeface="Calibri"/>
                    <a:ea typeface="Calibri"/>
                    <a:cs typeface="Calibri"/>
                  </a:defRPr>
                </a:pPr>
                <a:r>
                  <a:rPr lang="en-GB" sz="1200"/>
                  <a:t>1989=100</a:t>
                </a:r>
              </a:p>
            </c:rich>
          </c:tx>
          <c:overlay val="0"/>
        </c:title>
        <c:numFmt formatCode="General"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105298176"/>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74% of Adults Participated in Heritage (2016/17)</a:t>
            </a:r>
          </a:p>
        </c:rich>
      </c:tx>
      <c:overlay val="1"/>
    </c:title>
    <c:autoTitleDeleted val="0"/>
    <c:plotArea>
      <c:layout/>
      <c:lineChart>
        <c:grouping val="standard"/>
        <c:varyColors val="0"/>
        <c:ser>
          <c:idx val="0"/>
          <c:order val="0"/>
          <c:tx>
            <c:strRef>
              <c:f>Summary!$B$43</c:f>
              <c:strCache>
                <c:ptCount val="1"/>
                <c:pt idx="0">
                  <c:v>All adults (16 plus)</c:v>
                </c:pt>
              </c:strCache>
            </c:strRef>
          </c:tx>
          <c:marker>
            <c:symbol val="none"/>
          </c:marker>
          <c:cat>
            <c:strRef>
              <c:f>Summary!$C$42:$O$42</c:f>
              <c:strCache>
                <c:ptCount val="13"/>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strCache>
            </c:strRef>
          </c:cat>
          <c:val>
            <c:numRef>
              <c:f>Summary!$C$43:$O$43</c:f>
              <c:numCache>
                <c:formatCode>0.0%</c:formatCode>
                <c:ptCount val="13"/>
                <c:pt idx="0">
                  <c:v>0.69900000000000007</c:v>
                </c:pt>
                <c:pt idx="1">
                  <c:v>0.69299999999999995</c:v>
                </c:pt>
                <c:pt idx="2">
                  <c:v>0.71099999999999997</c:v>
                </c:pt>
                <c:pt idx="3">
                  <c:v>0.68500000000000005</c:v>
                </c:pt>
                <c:pt idx="4">
                  <c:v>0.70400000000000007</c:v>
                </c:pt>
                <c:pt idx="5">
                  <c:v>0.70700000000000007</c:v>
                </c:pt>
                <c:pt idx="6">
                  <c:v>0.74299999999999999</c:v>
                </c:pt>
                <c:pt idx="7">
                  <c:v>0.72699999999999998</c:v>
                </c:pt>
                <c:pt idx="8">
                  <c:v>0.72499999999999998</c:v>
                </c:pt>
                <c:pt idx="9">
                  <c:v>0.72599999999999998</c:v>
                </c:pt>
                <c:pt idx="10">
                  <c:v>0.73199999999999998</c:v>
                </c:pt>
                <c:pt idx="11">
                  <c:v>0.74199323761948599</c:v>
                </c:pt>
                <c:pt idx="12">
                  <c:v>0.72799999999999998</c:v>
                </c:pt>
              </c:numCache>
            </c:numRef>
          </c:val>
          <c:smooth val="0"/>
        </c:ser>
        <c:ser>
          <c:idx val="1"/>
          <c:order val="1"/>
          <c:tx>
            <c:strRef>
              <c:f>Summary!$B$44</c:f>
              <c:strCache>
                <c:ptCount val="1"/>
                <c:pt idx="0">
                  <c:v>Adults in Lower Socio-Economic Groups</c:v>
                </c:pt>
              </c:strCache>
            </c:strRef>
          </c:tx>
          <c:spPr>
            <a:ln>
              <a:solidFill>
                <a:schemeClr val="accent1"/>
              </a:solidFill>
            </a:ln>
          </c:spPr>
          <c:marker>
            <c:symbol val="none"/>
          </c:marker>
          <c:cat>
            <c:strRef>
              <c:f>Summary!$C$42:$O$42</c:f>
              <c:strCache>
                <c:ptCount val="13"/>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strCache>
            </c:strRef>
          </c:cat>
          <c:val>
            <c:numRef>
              <c:f>Summary!$C$44:$O$44</c:f>
              <c:numCache>
                <c:formatCode>0.0%</c:formatCode>
                <c:ptCount val="13"/>
                <c:pt idx="0">
                  <c:v>0.57100000000000006</c:v>
                </c:pt>
                <c:pt idx="1">
                  <c:v>0.57299999999999995</c:v>
                </c:pt>
                <c:pt idx="2">
                  <c:v>0.59399999999999997</c:v>
                </c:pt>
                <c:pt idx="3">
                  <c:v>0.56700000000000006</c:v>
                </c:pt>
                <c:pt idx="4">
                  <c:v>0.57299999999999995</c:v>
                </c:pt>
                <c:pt idx="5">
                  <c:v>0.58499999999999996</c:v>
                </c:pt>
                <c:pt idx="6">
                  <c:v>0.63200000000000001</c:v>
                </c:pt>
                <c:pt idx="7">
                  <c:v>0.623</c:v>
                </c:pt>
                <c:pt idx="8">
                  <c:v>0.59399999999999997</c:v>
                </c:pt>
                <c:pt idx="9">
                  <c:v>0.63400000000000001</c:v>
                </c:pt>
                <c:pt idx="10">
                  <c:v>0.61</c:v>
                </c:pt>
                <c:pt idx="11">
                  <c:v>0.61699999999999999</c:v>
                </c:pt>
                <c:pt idx="12">
                  <c:v>0.61</c:v>
                </c:pt>
              </c:numCache>
            </c:numRef>
          </c:val>
          <c:smooth val="0"/>
        </c:ser>
        <c:ser>
          <c:idx val="2"/>
          <c:order val="2"/>
          <c:tx>
            <c:strRef>
              <c:f>Summary!$B$45</c:f>
              <c:strCache>
                <c:ptCount val="1"/>
                <c:pt idx="0">
                  <c:v>Black and Ethnic Minorities Adults</c:v>
                </c:pt>
              </c:strCache>
            </c:strRef>
          </c:tx>
          <c:marker>
            <c:symbol val="none"/>
          </c:marker>
          <c:cat>
            <c:strRef>
              <c:f>Summary!$C$42:$O$42</c:f>
              <c:strCache>
                <c:ptCount val="13"/>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strCache>
            </c:strRef>
          </c:cat>
          <c:val>
            <c:numRef>
              <c:f>Summary!$C$45:$O$45</c:f>
              <c:numCache>
                <c:formatCode>0.0%</c:formatCode>
                <c:ptCount val="13"/>
                <c:pt idx="0">
                  <c:v>0.50700000000000001</c:v>
                </c:pt>
                <c:pt idx="1">
                  <c:v>0.48299999999999998</c:v>
                </c:pt>
                <c:pt idx="2">
                  <c:v>0.54100000000000004</c:v>
                </c:pt>
                <c:pt idx="3">
                  <c:v>0.502</c:v>
                </c:pt>
                <c:pt idx="4">
                  <c:v>0.505</c:v>
                </c:pt>
                <c:pt idx="5">
                  <c:v>0.54299999999999993</c:v>
                </c:pt>
                <c:pt idx="6">
                  <c:v>0.61399999999999999</c:v>
                </c:pt>
                <c:pt idx="7">
                  <c:v>0.57200000000000006</c:v>
                </c:pt>
                <c:pt idx="8">
                  <c:v>0.59799999999999998</c:v>
                </c:pt>
                <c:pt idx="9">
                  <c:v>0.56299999999999994</c:v>
                </c:pt>
                <c:pt idx="10">
                  <c:v>0.57299999999999995</c:v>
                </c:pt>
                <c:pt idx="11">
                  <c:v>0.58099999999999996</c:v>
                </c:pt>
                <c:pt idx="12">
                  <c:v>0.54200000000000004</c:v>
                </c:pt>
              </c:numCache>
            </c:numRef>
          </c:val>
          <c:smooth val="0"/>
        </c:ser>
        <c:ser>
          <c:idx val="3"/>
          <c:order val="3"/>
          <c:tx>
            <c:strRef>
              <c:f>Summary!$B$46</c:f>
              <c:strCache>
                <c:ptCount val="1"/>
                <c:pt idx="0">
                  <c:v>People with limiting illness or disabilities</c:v>
                </c:pt>
              </c:strCache>
            </c:strRef>
          </c:tx>
          <c:marker>
            <c:symbol val="none"/>
          </c:marker>
          <c:cat>
            <c:strRef>
              <c:f>Summary!$C$42:$O$42</c:f>
              <c:strCache>
                <c:ptCount val="13"/>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strCache>
            </c:strRef>
          </c:cat>
          <c:val>
            <c:numRef>
              <c:f>Summary!$C$46:$O$46</c:f>
              <c:numCache>
                <c:formatCode>0.0%</c:formatCode>
                <c:ptCount val="13"/>
                <c:pt idx="0">
                  <c:v>0.63900000000000001</c:v>
                </c:pt>
                <c:pt idx="1">
                  <c:v>0.64400000000000002</c:v>
                </c:pt>
                <c:pt idx="2">
                  <c:v>0.65400000000000003</c:v>
                </c:pt>
                <c:pt idx="3">
                  <c:v>0.61899999999999999</c:v>
                </c:pt>
                <c:pt idx="4">
                  <c:v>0.622</c:v>
                </c:pt>
                <c:pt idx="5">
                  <c:v>0.65599999999999992</c:v>
                </c:pt>
                <c:pt idx="6">
                  <c:v>0.67</c:v>
                </c:pt>
                <c:pt idx="7">
                  <c:v>0.69400000000000006</c:v>
                </c:pt>
                <c:pt idx="8">
                  <c:v>0.67</c:v>
                </c:pt>
                <c:pt idx="9">
                  <c:v>0.67700000000000005</c:v>
                </c:pt>
                <c:pt idx="10">
                  <c:v>0.68</c:v>
                </c:pt>
                <c:pt idx="11">
                  <c:v>0.7</c:v>
                </c:pt>
                <c:pt idx="12">
                  <c:v>0.68500000000000005</c:v>
                </c:pt>
              </c:numCache>
            </c:numRef>
          </c:val>
          <c:smooth val="0"/>
        </c:ser>
        <c:ser>
          <c:idx val="4"/>
          <c:order val="4"/>
          <c:tx>
            <c:strRef>
              <c:f>Summary!$B$48</c:f>
              <c:strCache>
                <c:ptCount val="1"/>
                <c:pt idx="0">
                  <c:v>11-15 year olds </c:v>
                </c:pt>
              </c:strCache>
            </c:strRef>
          </c:tx>
          <c:marker>
            <c:symbol val="none"/>
          </c:marker>
          <c:cat>
            <c:strRef>
              <c:f>Summary!$C$42:$O$42</c:f>
              <c:strCache>
                <c:ptCount val="13"/>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strCache>
            </c:strRef>
          </c:cat>
          <c:val>
            <c:numRef>
              <c:f>Summary!$C$48:$O$48</c:f>
              <c:numCache>
                <c:formatCode>0.0%</c:formatCode>
                <c:ptCount val="13"/>
                <c:pt idx="1">
                  <c:v>0.72</c:v>
                </c:pt>
                <c:pt idx="2">
                  <c:v>0.73199999999999998</c:v>
                </c:pt>
                <c:pt idx="3">
                  <c:v>0.65099999999999991</c:v>
                </c:pt>
                <c:pt idx="4">
                  <c:v>0.71</c:v>
                </c:pt>
                <c:pt idx="5">
                  <c:v>0.69299999999999995</c:v>
                </c:pt>
                <c:pt idx="6">
                  <c:v>0.72799999999999998</c:v>
                </c:pt>
                <c:pt idx="7">
                  <c:v>0.71900000000000008</c:v>
                </c:pt>
                <c:pt idx="8">
                  <c:v>0.66900000000000004</c:v>
                </c:pt>
                <c:pt idx="9">
                  <c:v>0.69200000000000006</c:v>
                </c:pt>
                <c:pt idx="10">
                  <c:v>0.69499999999999995</c:v>
                </c:pt>
                <c:pt idx="11">
                  <c:v>0.70399999999999996</c:v>
                </c:pt>
                <c:pt idx="12">
                  <c:v>0.68200000000000005</c:v>
                </c:pt>
              </c:numCache>
            </c:numRef>
          </c:val>
          <c:smooth val="0"/>
        </c:ser>
        <c:ser>
          <c:idx val="5"/>
          <c:order val="5"/>
          <c:tx>
            <c:strRef>
              <c:f>Summary!$B$49</c:f>
              <c:strCache>
                <c:ptCount val="1"/>
                <c:pt idx="0">
                  <c:v>5-15 year olds</c:v>
                </c:pt>
              </c:strCache>
            </c:strRef>
          </c:tx>
          <c:marker>
            <c:symbol val="none"/>
          </c:marker>
          <c:cat>
            <c:strRef>
              <c:f>Summary!$C$42:$O$42</c:f>
              <c:strCache>
                <c:ptCount val="13"/>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strCache>
            </c:strRef>
          </c:cat>
          <c:val>
            <c:numRef>
              <c:f>Summary!$C$49:$O$49</c:f>
              <c:numCache>
                <c:formatCode>0.0%</c:formatCode>
                <c:ptCount val="13"/>
                <c:pt idx="3">
                  <c:v>0.69099999999999995</c:v>
                </c:pt>
                <c:pt idx="4">
                  <c:v>0.75599999999999989</c:v>
                </c:pt>
                <c:pt idx="5">
                  <c:v>0.71599999999999997</c:v>
                </c:pt>
                <c:pt idx="6">
                  <c:v>0.72299999999999998</c:v>
                </c:pt>
                <c:pt idx="7">
                  <c:v>0.72499999999999998</c:v>
                </c:pt>
                <c:pt idx="8">
                  <c:v>0.68500000000000005</c:v>
                </c:pt>
                <c:pt idx="9">
                  <c:v>0.68900000000000006</c:v>
                </c:pt>
                <c:pt idx="10">
                  <c:v>0.70099999999999996</c:v>
                </c:pt>
                <c:pt idx="11">
                  <c:v>0.68200000000000005</c:v>
                </c:pt>
                <c:pt idx="12">
                  <c:v>0.67600000000000005</c:v>
                </c:pt>
              </c:numCache>
            </c:numRef>
          </c:val>
          <c:smooth val="0"/>
        </c:ser>
        <c:ser>
          <c:idx val="6"/>
          <c:order val="6"/>
          <c:tx>
            <c:strRef>
              <c:f>Summary!$B$50</c:f>
              <c:strCache>
                <c:ptCount val="1"/>
                <c:pt idx="0">
                  <c:v>5-10 year olds </c:v>
                </c:pt>
              </c:strCache>
            </c:strRef>
          </c:tx>
          <c:marker>
            <c:symbol val="none"/>
          </c:marker>
          <c:cat>
            <c:strRef>
              <c:f>Summary!$C$42:$O$42</c:f>
              <c:strCache>
                <c:ptCount val="13"/>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strCache>
            </c:strRef>
          </c:cat>
          <c:val>
            <c:numRef>
              <c:f>Summary!$C$50:$O$50</c:f>
              <c:numCache>
                <c:formatCode>0.0%</c:formatCode>
                <c:ptCount val="13"/>
                <c:pt idx="3">
                  <c:v>0.71400000000000008</c:v>
                </c:pt>
                <c:pt idx="4">
                  <c:v>0.79400000000000004</c:v>
                </c:pt>
                <c:pt idx="5">
                  <c:v>0.72599999999999998</c:v>
                </c:pt>
                <c:pt idx="6">
                  <c:v>0.71900000000000008</c:v>
                </c:pt>
                <c:pt idx="7">
                  <c:v>0.72900000000000009</c:v>
                </c:pt>
                <c:pt idx="8">
                  <c:v>0.69799999999999995</c:v>
                </c:pt>
                <c:pt idx="9">
                  <c:v>0.68700000000000006</c:v>
                </c:pt>
                <c:pt idx="10">
                  <c:v>0.70599999999999996</c:v>
                </c:pt>
                <c:pt idx="11">
                  <c:v>0.66600000000000004</c:v>
                </c:pt>
                <c:pt idx="12">
                  <c:v>0.67100000000000004</c:v>
                </c:pt>
              </c:numCache>
            </c:numRef>
          </c:val>
          <c:smooth val="0"/>
        </c:ser>
        <c:dLbls>
          <c:showLegendKey val="0"/>
          <c:showVal val="0"/>
          <c:showCatName val="0"/>
          <c:showSerName val="0"/>
          <c:showPercent val="0"/>
          <c:showBubbleSize val="0"/>
        </c:dLbls>
        <c:marker val="1"/>
        <c:smooth val="0"/>
        <c:axId val="105638912"/>
        <c:axId val="116335360"/>
      </c:lineChart>
      <c:catAx>
        <c:axId val="105638912"/>
        <c:scaling>
          <c:orientation val="minMax"/>
        </c:scaling>
        <c:delete val="0"/>
        <c:axPos val="b"/>
        <c:majorTickMark val="none"/>
        <c:minorTickMark val="none"/>
        <c:tickLblPos val="nextTo"/>
        <c:crossAx val="116335360"/>
        <c:crosses val="autoZero"/>
        <c:auto val="1"/>
        <c:lblAlgn val="ctr"/>
        <c:lblOffset val="100"/>
        <c:noMultiLvlLbl val="0"/>
      </c:catAx>
      <c:valAx>
        <c:axId val="116335360"/>
        <c:scaling>
          <c:orientation val="minMax"/>
          <c:min val="0.4"/>
        </c:scaling>
        <c:delete val="0"/>
        <c:axPos val="l"/>
        <c:numFmt formatCode="0.0%" sourceLinked="1"/>
        <c:majorTickMark val="none"/>
        <c:minorTickMark val="none"/>
        <c:tickLblPos val="nextTo"/>
        <c:crossAx val="105638912"/>
        <c:crosses val="autoZero"/>
        <c:crossBetween val="between"/>
      </c:valAx>
    </c:plotArea>
    <c:legend>
      <c:legendPos val="b"/>
      <c:overlay val="0"/>
    </c:legend>
    <c:plotVisOnly val="1"/>
    <c:dispBlanksAs val="gap"/>
    <c:showDLblsOverMax val="0"/>
  </c:chart>
  <c:spPr>
    <a:solidFill>
      <a:schemeClr val="bg1"/>
    </a:solidFill>
    <a:ln>
      <a:noFill/>
    </a:ln>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2.5 million visits</a:t>
            </a:r>
            <a:r>
              <a:rPr lang="en-GB" baseline="0"/>
              <a:t> to Heritage Open Days (2017)</a:t>
            </a:r>
            <a:endParaRPr lang="en-GB"/>
          </a:p>
        </c:rich>
      </c:tx>
      <c:overlay val="0"/>
    </c:title>
    <c:autoTitleDeleted val="0"/>
    <c:plotArea>
      <c:layout/>
      <c:areaChart>
        <c:grouping val="standard"/>
        <c:varyColors val="0"/>
        <c:ser>
          <c:idx val="0"/>
          <c:order val="0"/>
          <c:tx>
            <c:strRef>
              <c:f>Summary!$D$58</c:f>
              <c:strCache>
                <c:ptCount val="1"/>
                <c:pt idx="0">
                  <c:v>Number of HOD Visits</c:v>
                </c:pt>
              </c:strCache>
            </c:strRef>
          </c:tx>
          <c:val>
            <c:numRef>
              <c:f>Summary!$D$59:$D$82</c:f>
              <c:numCache>
                <c:formatCode>#,##0</c:formatCode>
                <c:ptCount val="24"/>
                <c:pt idx="0">
                  <c:v>150000</c:v>
                </c:pt>
                <c:pt idx="1">
                  <c:v>375000</c:v>
                </c:pt>
                <c:pt idx="2">
                  <c:v>512000</c:v>
                </c:pt>
                <c:pt idx="3">
                  <c:v>457000</c:v>
                </c:pt>
                <c:pt idx="4">
                  <c:v>600000</c:v>
                </c:pt>
                <c:pt idx="5">
                  <c:v>712000</c:v>
                </c:pt>
                <c:pt idx="6">
                  <c:v>800000</c:v>
                </c:pt>
                <c:pt idx="7">
                  <c:v>650000</c:v>
                </c:pt>
                <c:pt idx="8">
                  <c:v>650000</c:v>
                </c:pt>
                <c:pt idx="9">
                  <c:v>800000</c:v>
                </c:pt>
                <c:pt idx="10">
                  <c:v>800000</c:v>
                </c:pt>
                <c:pt idx="11">
                  <c:v>850000</c:v>
                </c:pt>
                <c:pt idx="12">
                  <c:v>1000000</c:v>
                </c:pt>
                <c:pt idx="13">
                  <c:v>900000</c:v>
                </c:pt>
                <c:pt idx="14">
                  <c:v>950000</c:v>
                </c:pt>
                <c:pt idx="15">
                  <c:v>1062000</c:v>
                </c:pt>
                <c:pt idx="16">
                  <c:v>1172000</c:v>
                </c:pt>
                <c:pt idx="17">
                  <c:v>1700000</c:v>
                </c:pt>
                <c:pt idx="18">
                  <c:v>2000000</c:v>
                </c:pt>
                <c:pt idx="19">
                  <c:v>2100000</c:v>
                </c:pt>
                <c:pt idx="20">
                  <c:v>3000000</c:v>
                </c:pt>
                <c:pt idx="21">
                  <c:v>3400000</c:v>
                </c:pt>
                <c:pt idx="22">
                  <c:v>3000000</c:v>
                </c:pt>
                <c:pt idx="23">
                  <c:v>2520000</c:v>
                </c:pt>
              </c:numCache>
            </c:numRef>
          </c:val>
        </c:ser>
        <c:ser>
          <c:idx val="1"/>
          <c:order val="1"/>
          <c:tx>
            <c:strRef>
              <c:f>Summary!$E$58</c:f>
              <c:strCache>
                <c:ptCount val="1"/>
                <c:pt idx="0">
                  <c:v>No. of visits per HOD event</c:v>
                </c:pt>
              </c:strCache>
            </c:strRef>
          </c:tx>
          <c:spPr>
            <a:ln w="25400">
              <a:noFill/>
            </a:ln>
          </c:spPr>
          <c:val>
            <c:numRef>
              <c:f>Summary!$E$59:$E$82</c:f>
              <c:numCache>
                <c:formatCode>#,##0</c:formatCode>
                <c:ptCount val="24"/>
                <c:pt idx="0">
                  <c:v>213.98002853067047</c:v>
                </c:pt>
                <c:pt idx="1">
                  <c:v>312.5</c:v>
                </c:pt>
                <c:pt idx="2">
                  <c:v>364.15362731152203</c:v>
                </c:pt>
                <c:pt idx="3">
                  <c:v>286.3408521303258</c:v>
                </c:pt>
                <c:pt idx="4">
                  <c:v>354.40047253396335</c:v>
                </c:pt>
                <c:pt idx="5">
                  <c:v>365.87872559095581</c:v>
                </c:pt>
                <c:pt idx="6">
                  <c:v>322.84100080710249</c:v>
                </c:pt>
                <c:pt idx="7">
                  <c:v>304.73511486169713</c:v>
                </c:pt>
                <c:pt idx="8">
                  <c:v>298.57602204869085</c:v>
                </c:pt>
                <c:pt idx="9">
                  <c:v>318.47133757961785</c:v>
                </c:pt>
                <c:pt idx="10">
                  <c:v>285.71428571428572</c:v>
                </c:pt>
                <c:pt idx="11">
                  <c:v>284.75711892797318</c:v>
                </c:pt>
                <c:pt idx="12">
                  <c:v>284.7380410022779</c:v>
                </c:pt>
                <c:pt idx="13">
                  <c:v>255.24673851389676</c:v>
                </c:pt>
                <c:pt idx="14">
                  <c:v>255.58245897228949</c:v>
                </c:pt>
                <c:pt idx="15">
                  <c:v>259.02439024390242</c:v>
                </c:pt>
                <c:pt idx="16">
                  <c:v>262.60362984539546</c:v>
                </c:pt>
                <c:pt idx="17">
                  <c:v>384.52838724270526</c:v>
                </c:pt>
                <c:pt idx="18">
                  <c:v>430.29259896729775</c:v>
                </c:pt>
                <c:pt idx="19">
                  <c:v>462.55506607929516</c:v>
                </c:pt>
                <c:pt idx="20">
                  <c:v>640.3415154749199</c:v>
                </c:pt>
                <c:pt idx="21" formatCode="0">
                  <c:v>700.30895983522146</c:v>
                </c:pt>
                <c:pt idx="22" formatCode="0">
                  <c:v>567</c:v>
                </c:pt>
                <c:pt idx="23" formatCode="0">
                  <c:v>450.96635647816748</c:v>
                </c:pt>
              </c:numCache>
            </c:numRef>
          </c:val>
        </c:ser>
        <c:dLbls>
          <c:showLegendKey val="0"/>
          <c:showVal val="0"/>
          <c:showCatName val="0"/>
          <c:showSerName val="0"/>
          <c:showPercent val="0"/>
          <c:showBubbleSize val="0"/>
        </c:dLbls>
        <c:axId val="116365568"/>
        <c:axId val="116375552"/>
      </c:areaChart>
      <c:catAx>
        <c:axId val="116365568"/>
        <c:scaling>
          <c:orientation val="minMax"/>
        </c:scaling>
        <c:delete val="1"/>
        <c:axPos val="b"/>
        <c:majorTickMark val="out"/>
        <c:minorTickMark val="none"/>
        <c:tickLblPos val="nextTo"/>
        <c:crossAx val="116375552"/>
        <c:crosses val="autoZero"/>
        <c:auto val="1"/>
        <c:lblAlgn val="ctr"/>
        <c:lblOffset val="100"/>
        <c:noMultiLvlLbl val="0"/>
      </c:catAx>
      <c:valAx>
        <c:axId val="116375552"/>
        <c:scaling>
          <c:orientation val="minMax"/>
        </c:scaling>
        <c:delete val="0"/>
        <c:axPos val="l"/>
        <c:majorGridlines/>
        <c:numFmt formatCode="#,##0" sourceLinked="1"/>
        <c:majorTickMark val="out"/>
        <c:minorTickMark val="none"/>
        <c:tickLblPos val="nextTo"/>
        <c:txPr>
          <a:bodyPr/>
          <a:lstStyle/>
          <a:p>
            <a:pPr>
              <a:defRPr sz="1200"/>
            </a:pPr>
            <a:endParaRPr lang="en-US"/>
          </a:p>
        </c:txPr>
        <c:crossAx val="116365568"/>
        <c:crosses val="autoZero"/>
        <c:crossBetween val="midCat"/>
      </c:valAx>
    </c:plotArea>
    <c:plotVisOnly val="1"/>
    <c:dispBlanksAs val="zero"/>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5,588 events held at Heritage Open</a:t>
            </a:r>
            <a:r>
              <a:rPr lang="en-GB" baseline="0"/>
              <a:t> Days (2017)</a:t>
            </a:r>
            <a:endParaRPr lang="en-GB"/>
          </a:p>
        </c:rich>
      </c:tx>
      <c:overlay val="0"/>
    </c:title>
    <c:autoTitleDeleted val="0"/>
    <c:plotArea>
      <c:layout/>
      <c:areaChart>
        <c:grouping val="standard"/>
        <c:varyColors val="0"/>
        <c:ser>
          <c:idx val="0"/>
          <c:order val="0"/>
          <c:tx>
            <c:strRef>
              <c:f>Summary!$C$58</c:f>
              <c:strCache>
                <c:ptCount val="1"/>
                <c:pt idx="0">
                  <c:v>Number of HODs events </c:v>
                </c:pt>
              </c:strCache>
            </c:strRef>
          </c:tx>
          <c:val>
            <c:numRef>
              <c:f>Summary!$C$59:$C$82</c:f>
              <c:numCache>
                <c:formatCode>#,##0</c:formatCode>
                <c:ptCount val="24"/>
                <c:pt idx="0">
                  <c:v>701</c:v>
                </c:pt>
                <c:pt idx="1">
                  <c:v>1200</c:v>
                </c:pt>
                <c:pt idx="2">
                  <c:v>1406</c:v>
                </c:pt>
                <c:pt idx="3">
                  <c:v>1596</c:v>
                </c:pt>
                <c:pt idx="4">
                  <c:v>1693</c:v>
                </c:pt>
                <c:pt idx="5">
                  <c:v>1946</c:v>
                </c:pt>
                <c:pt idx="6">
                  <c:v>2478</c:v>
                </c:pt>
                <c:pt idx="7">
                  <c:v>2133</c:v>
                </c:pt>
                <c:pt idx="8">
                  <c:v>2177</c:v>
                </c:pt>
                <c:pt idx="9">
                  <c:v>2512</c:v>
                </c:pt>
                <c:pt idx="10">
                  <c:v>2800</c:v>
                </c:pt>
                <c:pt idx="11">
                  <c:v>2985</c:v>
                </c:pt>
                <c:pt idx="12">
                  <c:v>3512</c:v>
                </c:pt>
                <c:pt idx="13">
                  <c:v>3526</c:v>
                </c:pt>
                <c:pt idx="14">
                  <c:v>3717</c:v>
                </c:pt>
                <c:pt idx="15">
                  <c:v>4100</c:v>
                </c:pt>
                <c:pt idx="16">
                  <c:v>4463</c:v>
                </c:pt>
                <c:pt idx="17">
                  <c:v>4421</c:v>
                </c:pt>
                <c:pt idx="18">
                  <c:v>4648</c:v>
                </c:pt>
                <c:pt idx="19">
                  <c:v>4540</c:v>
                </c:pt>
                <c:pt idx="20">
                  <c:v>4685</c:v>
                </c:pt>
                <c:pt idx="21">
                  <c:v>4855</c:v>
                </c:pt>
                <c:pt idx="22">
                  <c:v>5293</c:v>
                </c:pt>
                <c:pt idx="23">
                  <c:v>5588</c:v>
                </c:pt>
              </c:numCache>
            </c:numRef>
          </c:val>
        </c:ser>
        <c:dLbls>
          <c:showLegendKey val="0"/>
          <c:showVal val="0"/>
          <c:showCatName val="0"/>
          <c:showSerName val="0"/>
          <c:showPercent val="0"/>
          <c:showBubbleSize val="0"/>
        </c:dLbls>
        <c:axId val="117515008"/>
        <c:axId val="117516544"/>
      </c:areaChart>
      <c:catAx>
        <c:axId val="117515008"/>
        <c:scaling>
          <c:orientation val="minMax"/>
        </c:scaling>
        <c:delete val="1"/>
        <c:axPos val="b"/>
        <c:majorTickMark val="out"/>
        <c:minorTickMark val="none"/>
        <c:tickLblPos val="nextTo"/>
        <c:crossAx val="117516544"/>
        <c:crosses val="autoZero"/>
        <c:auto val="1"/>
        <c:lblAlgn val="ctr"/>
        <c:lblOffset val="100"/>
        <c:noMultiLvlLbl val="0"/>
      </c:catAx>
      <c:valAx>
        <c:axId val="117516544"/>
        <c:scaling>
          <c:orientation val="minMax"/>
        </c:scaling>
        <c:delete val="0"/>
        <c:axPos val="l"/>
        <c:majorGridlines/>
        <c:numFmt formatCode="#,##0" sourceLinked="1"/>
        <c:majorTickMark val="out"/>
        <c:minorTickMark val="none"/>
        <c:tickLblPos val="nextTo"/>
        <c:txPr>
          <a:bodyPr/>
          <a:lstStyle/>
          <a:p>
            <a:pPr>
              <a:defRPr sz="1200"/>
            </a:pPr>
            <a:endParaRPr lang="en-US"/>
          </a:p>
        </c:txPr>
        <c:crossAx val="117515008"/>
        <c:crosses val="autoZero"/>
        <c:crossBetween val="midCat"/>
      </c:valAx>
    </c:plotArea>
    <c:plotVisOnly val="1"/>
    <c:dispBlanksAs val="zero"/>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Heritage membership growth</a:t>
            </a:r>
          </a:p>
          <a:p>
            <a:pPr>
              <a:defRPr/>
            </a:pPr>
            <a:r>
              <a:rPr lang="en-GB"/>
              <a:t> (2007/08 - 2017/18)</a:t>
            </a:r>
          </a:p>
        </c:rich>
      </c:tx>
      <c:layout>
        <c:manualLayout>
          <c:xMode val="edge"/>
          <c:yMode val="edge"/>
          <c:x val="0.53539076549463438"/>
          <c:y val="5.7557883631165596E-2"/>
        </c:manualLayout>
      </c:layout>
      <c:overlay val="1"/>
    </c:title>
    <c:autoTitleDeleted val="0"/>
    <c:plotArea>
      <c:layout/>
      <c:barChart>
        <c:barDir val="col"/>
        <c:grouping val="clustered"/>
        <c:varyColors val="0"/>
        <c:ser>
          <c:idx val="0"/>
          <c:order val="0"/>
          <c:invertIfNegative val="0"/>
          <c:dLbls>
            <c:showLegendKey val="0"/>
            <c:showVal val="1"/>
            <c:showCatName val="0"/>
            <c:showSerName val="0"/>
            <c:showPercent val="0"/>
            <c:showBubbleSize val="0"/>
            <c:showLeaderLines val="0"/>
          </c:dLbls>
          <c:cat>
            <c:strRef>
              <c:f>Summary!$B$99:$B$101</c:f>
              <c:strCache>
                <c:ptCount val="3"/>
                <c:pt idx="0">
                  <c:v>English Heritage  (incl. corporate)</c:v>
                </c:pt>
                <c:pt idx="1">
                  <c:v>English Heritage (excl. corporate)</c:v>
                </c:pt>
                <c:pt idx="2">
                  <c:v>Historic Houses Association (HHA) </c:v>
                </c:pt>
              </c:strCache>
            </c:strRef>
          </c:cat>
          <c:val>
            <c:numRef>
              <c:f>Summary!$C$99:$C$101</c:f>
              <c:numCache>
                <c:formatCode>0%</c:formatCode>
                <c:ptCount val="3"/>
                <c:pt idx="0">
                  <c:v>0.84</c:v>
                </c:pt>
                <c:pt idx="1">
                  <c:v>0.71</c:v>
                </c:pt>
                <c:pt idx="2">
                  <c:v>0.49</c:v>
                </c:pt>
              </c:numCache>
            </c:numRef>
          </c:val>
        </c:ser>
        <c:dLbls>
          <c:showLegendKey val="0"/>
          <c:showVal val="0"/>
          <c:showCatName val="0"/>
          <c:showSerName val="0"/>
          <c:showPercent val="0"/>
          <c:showBubbleSize val="0"/>
        </c:dLbls>
        <c:gapWidth val="150"/>
        <c:axId val="117533696"/>
        <c:axId val="117539584"/>
      </c:barChart>
      <c:catAx>
        <c:axId val="117533696"/>
        <c:scaling>
          <c:orientation val="minMax"/>
        </c:scaling>
        <c:delete val="0"/>
        <c:axPos val="b"/>
        <c:majorTickMark val="out"/>
        <c:minorTickMark val="none"/>
        <c:tickLblPos val="nextTo"/>
        <c:txPr>
          <a:bodyPr/>
          <a:lstStyle/>
          <a:p>
            <a:pPr>
              <a:defRPr sz="1400"/>
            </a:pPr>
            <a:endParaRPr lang="en-US"/>
          </a:p>
        </c:txPr>
        <c:crossAx val="117539584"/>
        <c:crosses val="autoZero"/>
        <c:auto val="1"/>
        <c:lblAlgn val="ctr"/>
        <c:lblOffset val="100"/>
        <c:noMultiLvlLbl val="0"/>
      </c:catAx>
      <c:valAx>
        <c:axId val="117539584"/>
        <c:scaling>
          <c:orientation val="minMax"/>
        </c:scaling>
        <c:delete val="0"/>
        <c:axPos val="l"/>
        <c:numFmt formatCode="0%" sourceLinked="1"/>
        <c:majorTickMark val="out"/>
        <c:minorTickMark val="none"/>
        <c:tickLblPos val="nextTo"/>
        <c:crossAx val="11753369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Heritage Membership growth ( 2007/08 - 2017/18)</a:t>
            </a:r>
          </a:p>
        </c:rich>
      </c:tx>
      <c:overlay val="0"/>
    </c:title>
    <c:autoTitleDeleted val="0"/>
    <c:plotArea>
      <c:layout/>
      <c:lineChart>
        <c:grouping val="standard"/>
        <c:varyColors val="0"/>
        <c:ser>
          <c:idx val="0"/>
          <c:order val="0"/>
          <c:tx>
            <c:strRef>
              <c:f>Summary!$B$93</c:f>
              <c:strCache>
                <c:ptCount val="1"/>
                <c:pt idx="0">
                  <c:v>English Heritage (excl. corporate)</c:v>
                </c:pt>
              </c:strCache>
            </c:strRef>
          </c:tx>
          <c:marker>
            <c:symbol val="none"/>
          </c:marker>
          <c:dLbls>
            <c:dLbl>
              <c:idx val="8"/>
              <c:layout>
                <c:manualLayout>
                  <c:x val="0.13787879610348341"/>
                  <c:y val="-5.9165430662797926E-2"/>
                </c:manualLayout>
              </c:layout>
              <c:tx>
                <c:rich>
                  <a:bodyPr/>
                  <a:lstStyle/>
                  <a:p>
                    <a:r>
                      <a:rPr lang="en-US"/>
                      <a:t>171%</a:t>
                    </a:r>
                  </a:p>
                </c:rich>
              </c:tx>
              <c:showLegendKey val="0"/>
              <c:showVal val="1"/>
              <c:showCatName val="0"/>
              <c:showSerName val="0"/>
              <c:showPercent val="0"/>
              <c:showBubbleSize val="0"/>
            </c:dLbl>
            <c:showLegendKey val="0"/>
            <c:showVal val="0"/>
            <c:showCatName val="0"/>
            <c:showSerName val="0"/>
            <c:showPercent val="0"/>
            <c:showBubbleSize val="0"/>
          </c:dLbls>
          <c:cat>
            <c:strRef>
              <c:f>Summary!$C$92:$M$92</c:f>
              <c:strCache>
                <c:ptCount val="11"/>
                <c:pt idx="0">
                  <c:v>2007/08</c:v>
                </c:pt>
                <c:pt idx="1">
                  <c:v>2008/09</c:v>
                </c:pt>
                <c:pt idx="2">
                  <c:v>2009/10</c:v>
                </c:pt>
                <c:pt idx="3">
                  <c:v>2010/11</c:v>
                </c:pt>
                <c:pt idx="4">
                  <c:v>2011/12</c:v>
                </c:pt>
                <c:pt idx="5">
                  <c:v>2012/13</c:v>
                </c:pt>
                <c:pt idx="6">
                  <c:v>2013/14</c:v>
                </c:pt>
                <c:pt idx="7">
                  <c:v>2014/15</c:v>
                </c:pt>
                <c:pt idx="8">
                  <c:v>2015/16</c:v>
                </c:pt>
                <c:pt idx="9">
                  <c:v>2016/17</c:v>
                </c:pt>
                <c:pt idx="10">
                  <c:v>2017/18</c:v>
                </c:pt>
              </c:strCache>
            </c:strRef>
          </c:cat>
          <c:val>
            <c:numRef>
              <c:f>Summary!$C$93:$M$93</c:f>
              <c:numCache>
                <c:formatCode>0%</c:formatCode>
                <c:ptCount val="11"/>
                <c:pt idx="0">
                  <c:v>1</c:v>
                </c:pt>
                <c:pt idx="1">
                  <c:v>1.0330827067669173</c:v>
                </c:pt>
                <c:pt idx="2">
                  <c:v>1.0812030075187971</c:v>
                </c:pt>
                <c:pt idx="3">
                  <c:v>1.1398496240601503</c:v>
                </c:pt>
                <c:pt idx="4">
                  <c:v>1.2180451127819549</c:v>
                </c:pt>
                <c:pt idx="5">
                  <c:v>1.2496240601503759</c:v>
                </c:pt>
                <c:pt idx="6">
                  <c:v>1.3323308270676693</c:v>
                </c:pt>
                <c:pt idx="7">
                  <c:v>1.3413533834586466</c:v>
                </c:pt>
                <c:pt idx="8">
                  <c:v>1.48</c:v>
                </c:pt>
                <c:pt idx="9">
                  <c:v>1.5822416302765647</c:v>
                </c:pt>
                <c:pt idx="10">
                  <c:v>1.7112781954887217</c:v>
                </c:pt>
              </c:numCache>
            </c:numRef>
          </c:val>
          <c:smooth val="0"/>
        </c:ser>
        <c:ser>
          <c:idx val="1"/>
          <c:order val="1"/>
          <c:tx>
            <c:strRef>
              <c:f>Summary!$B$94</c:f>
              <c:strCache>
                <c:ptCount val="1"/>
                <c:pt idx="0">
                  <c:v>English Heritage  (incl. corporate)</c:v>
                </c:pt>
              </c:strCache>
            </c:strRef>
          </c:tx>
          <c:marker>
            <c:symbol val="none"/>
          </c:marker>
          <c:dLbls>
            <c:dLbl>
              <c:idx val="8"/>
              <c:layout>
                <c:manualLayout>
                  <c:x val="0.13257576548411867"/>
                  <c:y val="-0.15577518885232594"/>
                </c:manualLayout>
              </c:layout>
              <c:tx>
                <c:rich>
                  <a:bodyPr/>
                  <a:lstStyle/>
                  <a:p>
                    <a:r>
                      <a:rPr lang="en-US"/>
                      <a:t>184%</a:t>
                    </a:r>
                  </a:p>
                </c:rich>
              </c:tx>
              <c:showLegendKey val="0"/>
              <c:showVal val="1"/>
              <c:showCatName val="0"/>
              <c:showSerName val="0"/>
              <c:showPercent val="0"/>
              <c:showBubbleSize val="0"/>
            </c:dLbl>
            <c:showLegendKey val="0"/>
            <c:showVal val="0"/>
            <c:showCatName val="0"/>
            <c:showSerName val="0"/>
            <c:showPercent val="0"/>
            <c:showBubbleSize val="0"/>
          </c:dLbls>
          <c:cat>
            <c:strRef>
              <c:f>Summary!$C$92:$M$92</c:f>
              <c:strCache>
                <c:ptCount val="11"/>
                <c:pt idx="0">
                  <c:v>2007/08</c:v>
                </c:pt>
                <c:pt idx="1">
                  <c:v>2008/09</c:v>
                </c:pt>
                <c:pt idx="2">
                  <c:v>2009/10</c:v>
                </c:pt>
                <c:pt idx="3">
                  <c:v>2010/11</c:v>
                </c:pt>
                <c:pt idx="4">
                  <c:v>2011/12</c:v>
                </c:pt>
                <c:pt idx="5">
                  <c:v>2012/13</c:v>
                </c:pt>
                <c:pt idx="6">
                  <c:v>2013/14</c:v>
                </c:pt>
                <c:pt idx="7">
                  <c:v>2014/15</c:v>
                </c:pt>
                <c:pt idx="8">
                  <c:v>2015/16</c:v>
                </c:pt>
                <c:pt idx="9">
                  <c:v>2016/17</c:v>
                </c:pt>
                <c:pt idx="10">
                  <c:v>2017/18</c:v>
                </c:pt>
              </c:strCache>
            </c:strRef>
          </c:cat>
          <c:val>
            <c:numRef>
              <c:f>Summary!$C$94:$M$94</c:f>
              <c:numCache>
                <c:formatCode>0%</c:formatCode>
                <c:ptCount val="11"/>
                <c:pt idx="0">
                  <c:v>1</c:v>
                </c:pt>
                <c:pt idx="1">
                  <c:v>1.0384204909284951</c:v>
                </c:pt>
                <c:pt idx="2">
                  <c:v>1.0544290288153682</c:v>
                </c:pt>
                <c:pt idx="3">
                  <c:v>1.0949839914621131</c:v>
                </c:pt>
                <c:pt idx="4">
                  <c:v>1.127001067235859</c:v>
                </c:pt>
                <c:pt idx="5">
                  <c:v>1.2379935965848452</c:v>
                </c:pt>
                <c:pt idx="6">
                  <c:v>1.4087513340448239</c:v>
                </c:pt>
                <c:pt idx="7">
                  <c:v>1.4300960512273213</c:v>
                </c:pt>
                <c:pt idx="8">
                  <c:v>1.61</c:v>
                </c:pt>
                <c:pt idx="9">
                  <c:v>1.6947584789311407</c:v>
                </c:pt>
                <c:pt idx="10">
                  <c:v>1.8409818569903948</c:v>
                </c:pt>
              </c:numCache>
            </c:numRef>
          </c:val>
          <c:smooth val="0"/>
        </c:ser>
        <c:ser>
          <c:idx val="2"/>
          <c:order val="2"/>
          <c:tx>
            <c:strRef>
              <c:f>Summary!$B$95</c:f>
              <c:strCache>
                <c:ptCount val="1"/>
                <c:pt idx="0">
                  <c:v>National Trust </c:v>
                </c:pt>
              </c:strCache>
            </c:strRef>
          </c:tx>
          <c:marker>
            <c:symbol val="none"/>
          </c:marker>
          <c:dLbls>
            <c:dLbl>
              <c:idx val="8"/>
              <c:layout>
                <c:manualLayout>
                  <c:x val="8.1313136163592786E-2"/>
                  <c:y val="-9.7320317080815608E-2"/>
                </c:manualLayout>
              </c:layout>
              <c:tx>
                <c:rich>
                  <a:bodyPr/>
                  <a:lstStyle/>
                  <a:p>
                    <a:r>
                      <a:rPr lang="en-US"/>
                      <a:t>134%</a:t>
                    </a:r>
                  </a:p>
                </c:rich>
              </c:tx>
              <c:showLegendKey val="0"/>
              <c:showVal val="1"/>
              <c:showCatName val="0"/>
              <c:showSerName val="0"/>
              <c:showPercent val="0"/>
              <c:showBubbleSize val="0"/>
            </c:dLbl>
            <c:showLegendKey val="0"/>
            <c:showVal val="0"/>
            <c:showCatName val="0"/>
            <c:showSerName val="0"/>
            <c:showPercent val="0"/>
            <c:showBubbleSize val="0"/>
          </c:dLbls>
          <c:cat>
            <c:strRef>
              <c:f>Summary!$C$92:$M$92</c:f>
              <c:strCache>
                <c:ptCount val="11"/>
                <c:pt idx="0">
                  <c:v>2007/08</c:v>
                </c:pt>
                <c:pt idx="1">
                  <c:v>2008/09</c:v>
                </c:pt>
                <c:pt idx="2">
                  <c:v>2009/10</c:v>
                </c:pt>
                <c:pt idx="3">
                  <c:v>2010/11</c:v>
                </c:pt>
                <c:pt idx="4">
                  <c:v>2011/12</c:v>
                </c:pt>
                <c:pt idx="5">
                  <c:v>2012/13</c:v>
                </c:pt>
                <c:pt idx="6">
                  <c:v>2013/14</c:v>
                </c:pt>
                <c:pt idx="7">
                  <c:v>2014/15</c:v>
                </c:pt>
                <c:pt idx="8">
                  <c:v>2015/16</c:v>
                </c:pt>
                <c:pt idx="9">
                  <c:v>2016/17</c:v>
                </c:pt>
                <c:pt idx="10">
                  <c:v>2017/18</c:v>
                </c:pt>
              </c:strCache>
            </c:strRef>
          </c:cat>
          <c:val>
            <c:numRef>
              <c:f>Summary!$C$95:$M$95</c:f>
              <c:numCache>
                <c:formatCode>0%</c:formatCode>
                <c:ptCount val="11"/>
                <c:pt idx="0">
                  <c:v>1</c:v>
                </c:pt>
                <c:pt idx="1">
                  <c:v>1.012946805516465</c:v>
                </c:pt>
                <c:pt idx="2">
                  <c:v>1.0436251055446102</c:v>
                </c:pt>
                <c:pt idx="3">
                  <c:v>1.0467210807768084</c:v>
                </c:pt>
                <c:pt idx="4">
                  <c:v>1.0808322544328737</c:v>
                </c:pt>
                <c:pt idx="5">
                  <c:v>1.0804953560371517</c:v>
                </c:pt>
                <c:pt idx="6">
                  <c:v>1.0847171404446947</c:v>
                </c:pt>
                <c:pt idx="7">
                  <c:v>1.1827157331832254</c:v>
                </c:pt>
                <c:pt idx="8">
                  <c:v>1.21</c:v>
                </c:pt>
                <c:pt idx="9">
                  <c:v>1.3415357043623228</c:v>
                </c:pt>
              </c:numCache>
            </c:numRef>
          </c:val>
          <c:smooth val="0"/>
        </c:ser>
        <c:ser>
          <c:idx val="3"/>
          <c:order val="3"/>
          <c:tx>
            <c:strRef>
              <c:f>Summary!$B$96</c:f>
              <c:strCache>
                <c:ptCount val="1"/>
                <c:pt idx="0">
                  <c:v>Historic Houses Association (HHA) </c:v>
                </c:pt>
              </c:strCache>
            </c:strRef>
          </c:tx>
          <c:marker>
            <c:symbol val="none"/>
          </c:marker>
          <c:dLbls>
            <c:dLbl>
              <c:idx val="8"/>
              <c:layout>
                <c:manualLayout>
                  <c:x val="0.13787879610348341"/>
                  <c:y val="-0.28957489137461062"/>
                </c:manualLayout>
              </c:layout>
              <c:tx>
                <c:rich>
                  <a:bodyPr/>
                  <a:lstStyle/>
                  <a:p>
                    <a:r>
                      <a:rPr lang="en-US"/>
                      <a:t>213%</a:t>
                    </a:r>
                  </a:p>
                </c:rich>
              </c:tx>
              <c:showLegendKey val="0"/>
              <c:showVal val="1"/>
              <c:showCatName val="0"/>
              <c:showSerName val="0"/>
              <c:showPercent val="0"/>
              <c:showBubbleSize val="0"/>
            </c:dLbl>
            <c:showLegendKey val="0"/>
            <c:showVal val="0"/>
            <c:showCatName val="0"/>
            <c:showSerName val="0"/>
            <c:showPercent val="0"/>
            <c:showBubbleSize val="0"/>
          </c:dLbls>
          <c:cat>
            <c:strRef>
              <c:f>Summary!$C$92:$M$92</c:f>
              <c:strCache>
                <c:ptCount val="11"/>
                <c:pt idx="0">
                  <c:v>2007/08</c:v>
                </c:pt>
                <c:pt idx="1">
                  <c:v>2008/09</c:v>
                </c:pt>
                <c:pt idx="2">
                  <c:v>2009/10</c:v>
                </c:pt>
                <c:pt idx="3">
                  <c:v>2010/11</c:v>
                </c:pt>
                <c:pt idx="4">
                  <c:v>2011/12</c:v>
                </c:pt>
                <c:pt idx="5">
                  <c:v>2012/13</c:v>
                </c:pt>
                <c:pt idx="6">
                  <c:v>2013/14</c:v>
                </c:pt>
                <c:pt idx="7">
                  <c:v>2014/15</c:v>
                </c:pt>
                <c:pt idx="8">
                  <c:v>2015/16</c:v>
                </c:pt>
                <c:pt idx="9">
                  <c:v>2016/17</c:v>
                </c:pt>
                <c:pt idx="10">
                  <c:v>2017/18</c:v>
                </c:pt>
              </c:strCache>
            </c:strRef>
          </c:cat>
          <c:val>
            <c:numRef>
              <c:f>Summary!$C$96:$M$96</c:f>
              <c:numCache>
                <c:formatCode>0%</c:formatCode>
                <c:ptCount val="11"/>
                <c:pt idx="0">
                  <c:v>1</c:v>
                </c:pt>
                <c:pt idx="1">
                  <c:v>1.0996938150642988</c:v>
                </c:pt>
                <c:pt idx="2">
                  <c:v>1.2694835680751173</c:v>
                </c:pt>
                <c:pt idx="3">
                  <c:v>1.3188814043682384</c:v>
                </c:pt>
                <c:pt idx="4">
                  <c:v>1.3908552765870585</c:v>
                </c:pt>
                <c:pt idx="5">
                  <c:v>1.4518064911206368</c:v>
                </c:pt>
                <c:pt idx="6">
                  <c:v>1.5017758726270667</c:v>
                </c:pt>
                <c:pt idx="7">
                  <c:v>1.6516023678301694</c:v>
                </c:pt>
                <c:pt idx="8">
                  <c:v>1.65</c:v>
                </c:pt>
                <c:pt idx="9">
                  <c:v>1.7734714333444703</c:v>
                </c:pt>
                <c:pt idx="10">
                  <c:v>2.1264339661155338</c:v>
                </c:pt>
              </c:numCache>
            </c:numRef>
          </c:val>
          <c:smooth val="0"/>
        </c:ser>
        <c:dLbls>
          <c:showLegendKey val="0"/>
          <c:showVal val="0"/>
          <c:showCatName val="0"/>
          <c:showSerName val="0"/>
          <c:showPercent val="0"/>
          <c:showBubbleSize val="0"/>
        </c:dLbls>
        <c:marker val="1"/>
        <c:smooth val="0"/>
        <c:axId val="117583872"/>
        <c:axId val="117585408"/>
      </c:lineChart>
      <c:catAx>
        <c:axId val="117583872"/>
        <c:scaling>
          <c:orientation val="minMax"/>
        </c:scaling>
        <c:delete val="0"/>
        <c:axPos val="b"/>
        <c:majorTickMark val="none"/>
        <c:minorTickMark val="none"/>
        <c:tickLblPos val="nextTo"/>
        <c:crossAx val="117585408"/>
        <c:crosses val="autoZero"/>
        <c:auto val="1"/>
        <c:lblAlgn val="ctr"/>
        <c:lblOffset val="100"/>
        <c:noMultiLvlLbl val="0"/>
      </c:catAx>
      <c:valAx>
        <c:axId val="117585408"/>
        <c:scaling>
          <c:orientation val="minMax"/>
          <c:min val="0.9"/>
        </c:scaling>
        <c:delete val="0"/>
        <c:axPos val="l"/>
        <c:title>
          <c:tx>
            <c:rich>
              <a:bodyPr rot="-5400000" vert="horz"/>
              <a:lstStyle/>
              <a:p>
                <a:pPr>
                  <a:defRPr/>
                </a:pPr>
                <a:r>
                  <a:rPr lang="en-GB"/>
                  <a:t>2007/8 = 100%</a:t>
                </a:r>
              </a:p>
            </c:rich>
          </c:tx>
          <c:overlay val="0"/>
        </c:title>
        <c:numFmt formatCode="0%" sourceLinked="1"/>
        <c:majorTickMark val="none"/>
        <c:minorTickMark val="none"/>
        <c:tickLblPos val="nextTo"/>
        <c:spPr>
          <a:ln w="9525">
            <a:noFill/>
          </a:ln>
        </c:spPr>
        <c:crossAx val="117583872"/>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615,517 historic environment volunteers (2015/16)</a:t>
            </a:r>
            <a:r>
              <a:rPr lang="en-GB" baseline="0"/>
              <a:t> by age group</a:t>
            </a:r>
            <a:endParaRPr lang="en-GB"/>
          </a:p>
        </c:rich>
      </c:tx>
      <c:overlay val="0"/>
    </c:title>
    <c:autoTitleDeleted val="0"/>
    <c:plotArea>
      <c:layout/>
      <c:pieChart>
        <c:varyColors val="1"/>
        <c:ser>
          <c:idx val="0"/>
          <c:order val="0"/>
          <c:dLbls>
            <c:spPr>
              <a:noFill/>
            </c:spPr>
            <c:txPr>
              <a:bodyPr/>
              <a:lstStyle/>
              <a:p>
                <a:pPr>
                  <a:defRPr sz="1200" b="1"/>
                </a:pPr>
                <a:endParaRPr lang="en-US"/>
              </a:p>
            </c:txPr>
            <c:showLegendKey val="0"/>
            <c:showVal val="0"/>
            <c:showCatName val="1"/>
            <c:showSerName val="0"/>
            <c:showPercent val="1"/>
            <c:showBubbleSize val="0"/>
            <c:showLeaderLines val="1"/>
          </c:dLbls>
          <c:cat>
            <c:strRef>
              <c:f>Summary!$B$114:$B$118</c:f>
              <c:strCache>
                <c:ptCount val="5"/>
                <c:pt idx="0">
                  <c:v>16-24</c:v>
                </c:pt>
                <c:pt idx="1">
                  <c:v>25-44</c:v>
                </c:pt>
                <c:pt idx="2">
                  <c:v>45-64</c:v>
                </c:pt>
                <c:pt idx="3">
                  <c:v>65-74</c:v>
                </c:pt>
                <c:pt idx="4">
                  <c:v>75+</c:v>
                </c:pt>
              </c:strCache>
            </c:strRef>
          </c:cat>
          <c:val>
            <c:numRef>
              <c:f>Summary!$C$114:$C$118</c:f>
              <c:numCache>
                <c:formatCode>0%</c:formatCode>
                <c:ptCount val="5"/>
                <c:pt idx="0">
                  <c:v>0.08</c:v>
                </c:pt>
                <c:pt idx="1">
                  <c:v>0.14499999999999999</c:v>
                </c:pt>
                <c:pt idx="2">
                  <c:v>0.44600000000000001</c:v>
                </c:pt>
                <c:pt idx="3">
                  <c:v>0.187</c:v>
                </c:pt>
                <c:pt idx="4">
                  <c:v>0.14099999999999999</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1.68 million school visits to historic properties (2017)</a:t>
            </a:r>
          </a:p>
        </c:rich>
      </c:tx>
      <c:overlay val="0"/>
    </c:title>
    <c:autoTitleDeleted val="0"/>
    <c:plotArea>
      <c:layout/>
      <c:areaChart>
        <c:grouping val="standard"/>
        <c:varyColors val="0"/>
        <c:ser>
          <c:idx val="1"/>
          <c:order val="0"/>
          <c:tx>
            <c:strRef>
              <c:f>Summary!$C$133</c:f>
              <c:strCache>
                <c:ptCount val="1"/>
                <c:pt idx="0">
                  <c:v>(2001=100) </c:v>
                </c:pt>
              </c:strCache>
            </c:strRef>
          </c:tx>
          <c:val>
            <c:numRef>
              <c:f>Summary!$C$134:$C$149</c:f>
              <c:numCache>
                <c:formatCode>General</c:formatCode>
                <c:ptCount val="16"/>
                <c:pt idx="0">
                  <c:v>100</c:v>
                </c:pt>
                <c:pt idx="1">
                  <c:v>99</c:v>
                </c:pt>
                <c:pt idx="2">
                  <c:v>104</c:v>
                </c:pt>
                <c:pt idx="3">
                  <c:v>107</c:v>
                </c:pt>
                <c:pt idx="4">
                  <c:v>109</c:v>
                </c:pt>
                <c:pt idx="5">
                  <c:v>106</c:v>
                </c:pt>
                <c:pt idx="6">
                  <c:v>109</c:v>
                </c:pt>
                <c:pt idx="7">
                  <c:v>106</c:v>
                </c:pt>
                <c:pt idx="8">
                  <c:v>103</c:v>
                </c:pt>
                <c:pt idx="9">
                  <c:v>103</c:v>
                </c:pt>
                <c:pt idx="10">
                  <c:v>104</c:v>
                </c:pt>
                <c:pt idx="11">
                  <c:v>96</c:v>
                </c:pt>
                <c:pt idx="12">
                  <c:v>104</c:v>
                </c:pt>
                <c:pt idx="13">
                  <c:v>102</c:v>
                </c:pt>
                <c:pt idx="14">
                  <c:v>99</c:v>
                </c:pt>
                <c:pt idx="15">
                  <c:v>93</c:v>
                </c:pt>
              </c:numCache>
            </c:numRef>
          </c:val>
        </c:ser>
        <c:dLbls>
          <c:showLegendKey val="0"/>
          <c:showVal val="0"/>
          <c:showCatName val="0"/>
          <c:showSerName val="0"/>
          <c:showPercent val="0"/>
          <c:showBubbleSize val="0"/>
        </c:dLbls>
        <c:axId val="48350720"/>
        <c:axId val="48352640"/>
      </c:areaChart>
      <c:catAx>
        <c:axId val="48350720"/>
        <c:scaling>
          <c:orientation val="minMax"/>
        </c:scaling>
        <c:delete val="1"/>
        <c:axPos val="b"/>
        <c:title>
          <c:tx>
            <c:rich>
              <a:bodyPr/>
              <a:lstStyle/>
              <a:p>
                <a:pPr>
                  <a:defRPr sz="1200"/>
                </a:pPr>
                <a:r>
                  <a:rPr lang="en-GB" sz="1200"/>
                  <a:t>2001 - 2017</a:t>
                </a:r>
              </a:p>
            </c:rich>
          </c:tx>
          <c:layout>
            <c:manualLayout>
              <c:xMode val="edge"/>
              <c:yMode val="edge"/>
              <c:x val="0.46161463161529598"/>
              <c:y val="0.93320497038913419"/>
            </c:manualLayout>
          </c:layout>
          <c:overlay val="0"/>
        </c:title>
        <c:majorTickMark val="out"/>
        <c:minorTickMark val="none"/>
        <c:tickLblPos val="nextTo"/>
        <c:crossAx val="48352640"/>
        <c:crosses val="autoZero"/>
        <c:auto val="1"/>
        <c:lblAlgn val="ctr"/>
        <c:lblOffset val="100"/>
        <c:noMultiLvlLbl val="0"/>
      </c:catAx>
      <c:valAx>
        <c:axId val="48352640"/>
        <c:scaling>
          <c:orientation val="minMax"/>
        </c:scaling>
        <c:delete val="0"/>
        <c:axPos val="l"/>
        <c:majorGridlines/>
        <c:title>
          <c:tx>
            <c:rich>
              <a:bodyPr rot="-5400000" vert="horz"/>
              <a:lstStyle/>
              <a:p>
                <a:pPr>
                  <a:defRPr sz="1200" b="1"/>
                </a:pPr>
                <a:r>
                  <a:rPr lang="en-US" sz="1200" b="1"/>
                  <a:t>2001 = 100</a:t>
                </a:r>
              </a:p>
            </c:rich>
          </c:tx>
          <c:overlay val="0"/>
        </c:title>
        <c:numFmt formatCode="General" sourceLinked="1"/>
        <c:majorTickMark val="out"/>
        <c:minorTickMark val="none"/>
        <c:tickLblPos val="nextTo"/>
        <c:crossAx val="48350720"/>
        <c:crosses val="autoZero"/>
        <c:crossBetween val="midCat"/>
      </c:valAx>
    </c:plotArea>
    <c:plotVisOnly val="1"/>
    <c:dispBlanksAs val="zero"/>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Volunteering!A1"/><Relationship Id="rId3" Type="http://schemas.openxmlformats.org/officeDocument/2006/relationships/hyperlink" Target="#'Empty Homes'!A1"/><Relationship Id="rId7" Type="http://schemas.openxmlformats.org/officeDocument/2006/relationships/hyperlink" Target="#'Museums and Galleries'!A1"/><Relationship Id="rId12" Type="http://schemas.openxmlformats.org/officeDocument/2006/relationships/hyperlink" Target="#Visits!A1"/><Relationship Id="rId2" Type="http://schemas.openxmlformats.org/officeDocument/2006/relationships/hyperlink" Target="#Wellbeing!A1"/><Relationship Id="rId1" Type="http://schemas.openxmlformats.org/officeDocument/2006/relationships/hyperlink" Target="#Education!A1"/><Relationship Id="rId6" Type="http://schemas.openxmlformats.org/officeDocument/2006/relationships/hyperlink" Target="#'Educational Visits'!A1"/><Relationship Id="rId11" Type="http://schemas.openxmlformats.org/officeDocument/2006/relationships/hyperlink" Target="#Participation!A1"/><Relationship Id="rId5" Type="http://schemas.openxmlformats.org/officeDocument/2006/relationships/hyperlink" Target="#Summary!A1"/><Relationship Id="rId10" Type="http://schemas.openxmlformats.org/officeDocument/2006/relationships/hyperlink" Target="#'Heritage Open Days'!A1"/><Relationship Id="rId4" Type="http://schemas.openxmlformats.org/officeDocument/2006/relationships/hyperlink" Target="#'Social Media'!A1"/><Relationship Id="rId9" Type="http://schemas.openxmlformats.org/officeDocument/2006/relationships/hyperlink" Target="#Membership!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hyperlink" Target="#Contents!A1"/><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6441284</xdr:colOff>
      <xdr:row>16</xdr:row>
      <xdr:rowOff>23813</xdr:rowOff>
    </xdr:from>
    <xdr:to>
      <xdr:col>0</xdr:col>
      <xdr:colOff>8435740</xdr:colOff>
      <xdr:row>20</xdr:row>
      <xdr:rowOff>147413</xdr:rowOff>
    </xdr:to>
    <xdr:sp macro="" textlink="">
      <xdr:nvSpPr>
        <xdr:cNvPr id="3" name="Rounded Rectangle 2">
          <a:hlinkClick xmlns:r="http://schemas.openxmlformats.org/officeDocument/2006/relationships" r:id="rId1"/>
        </xdr:cNvPr>
        <xdr:cNvSpPr/>
      </xdr:nvSpPr>
      <xdr:spPr>
        <a:xfrm>
          <a:off x="6441284" y="3393282"/>
          <a:ext cx="1994456"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Education</a:t>
          </a:r>
        </a:p>
      </xdr:txBody>
    </xdr:sp>
    <xdr:clientData/>
  </xdr:twoCellAnchor>
  <xdr:twoCellAnchor>
    <xdr:from>
      <xdr:col>0</xdr:col>
      <xdr:colOff>8653463</xdr:colOff>
      <xdr:row>16</xdr:row>
      <xdr:rowOff>21432</xdr:rowOff>
    </xdr:from>
    <xdr:to>
      <xdr:col>0</xdr:col>
      <xdr:colOff>10657462</xdr:colOff>
      <xdr:row>20</xdr:row>
      <xdr:rowOff>145032</xdr:rowOff>
    </xdr:to>
    <xdr:sp macro="" textlink="">
      <xdr:nvSpPr>
        <xdr:cNvPr id="11" name="Rounded Rectangle 10">
          <a:hlinkClick xmlns:r="http://schemas.openxmlformats.org/officeDocument/2006/relationships" r:id="rId2"/>
        </xdr:cNvPr>
        <xdr:cNvSpPr/>
      </xdr:nvSpPr>
      <xdr:spPr>
        <a:xfrm>
          <a:off x="8653463" y="3390901"/>
          <a:ext cx="2003999"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Wellbeing</a:t>
          </a:r>
        </a:p>
      </xdr:txBody>
    </xdr:sp>
    <xdr:clientData/>
  </xdr:twoCellAnchor>
  <xdr:twoCellAnchor>
    <xdr:from>
      <xdr:col>0</xdr:col>
      <xdr:colOff>6465097</xdr:colOff>
      <xdr:row>22</xdr:row>
      <xdr:rowOff>7144</xdr:rowOff>
    </xdr:from>
    <xdr:to>
      <xdr:col>0</xdr:col>
      <xdr:colOff>8469050</xdr:colOff>
      <xdr:row>26</xdr:row>
      <xdr:rowOff>130744</xdr:rowOff>
    </xdr:to>
    <xdr:sp macro="" textlink="">
      <xdr:nvSpPr>
        <xdr:cNvPr id="12" name="Rounded Rectangle 11">
          <a:hlinkClick xmlns:r="http://schemas.openxmlformats.org/officeDocument/2006/relationships" r:id="rId3"/>
        </xdr:cNvPr>
        <xdr:cNvSpPr/>
      </xdr:nvSpPr>
      <xdr:spPr>
        <a:xfrm>
          <a:off x="6465097" y="4519613"/>
          <a:ext cx="2003953"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Empty homes</a:t>
          </a:r>
        </a:p>
      </xdr:txBody>
    </xdr:sp>
    <xdr:clientData/>
  </xdr:twoCellAnchor>
  <xdr:twoCellAnchor>
    <xdr:from>
      <xdr:col>0</xdr:col>
      <xdr:colOff>4231482</xdr:colOff>
      <xdr:row>22</xdr:row>
      <xdr:rowOff>4763</xdr:rowOff>
    </xdr:from>
    <xdr:to>
      <xdr:col>0</xdr:col>
      <xdr:colOff>6225938</xdr:colOff>
      <xdr:row>26</xdr:row>
      <xdr:rowOff>128363</xdr:rowOff>
    </xdr:to>
    <xdr:sp macro="" textlink="">
      <xdr:nvSpPr>
        <xdr:cNvPr id="13" name="Rounded Rectangle 12">
          <a:hlinkClick xmlns:r="http://schemas.openxmlformats.org/officeDocument/2006/relationships" r:id="rId4"/>
        </xdr:cNvPr>
        <xdr:cNvSpPr/>
      </xdr:nvSpPr>
      <xdr:spPr>
        <a:xfrm>
          <a:off x="4231482" y="4517232"/>
          <a:ext cx="1994456"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Social</a:t>
          </a:r>
          <a:r>
            <a:rPr lang="en-GB" sz="1600" baseline="0"/>
            <a:t> media use</a:t>
          </a:r>
          <a:endParaRPr lang="en-GB" sz="1600"/>
        </a:p>
      </xdr:txBody>
    </xdr:sp>
    <xdr:clientData/>
  </xdr:twoCellAnchor>
  <xdr:twoCellAnchor>
    <xdr:from>
      <xdr:col>0</xdr:col>
      <xdr:colOff>2074069</xdr:colOff>
      <xdr:row>4</xdr:row>
      <xdr:rowOff>95250</xdr:rowOff>
    </xdr:from>
    <xdr:to>
      <xdr:col>0</xdr:col>
      <xdr:colOff>4078022</xdr:colOff>
      <xdr:row>8</xdr:row>
      <xdr:rowOff>183131</xdr:rowOff>
    </xdr:to>
    <xdr:sp macro="" textlink="">
      <xdr:nvSpPr>
        <xdr:cNvPr id="14" name="Rounded Rectangle 13">
          <a:hlinkClick xmlns:r="http://schemas.openxmlformats.org/officeDocument/2006/relationships" r:id="rId5"/>
        </xdr:cNvPr>
        <xdr:cNvSpPr/>
      </xdr:nvSpPr>
      <xdr:spPr>
        <a:xfrm>
          <a:off x="2074069" y="1178719"/>
          <a:ext cx="2003953" cy="849881"/>
        </a:xfrm>
        <a:prstGeom prst="roundRect">
          <a:avLst/>
        </a:prstGeom>
        <a:solidFill>
          <a:schemeClr val="accent3">
            <a:lumMod val="75000"/>
          </a:schemeClr>
        </a:solidFill>
        <a:ln>
          <a:no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Summary</a:t>
          </a:r>
        </a:p>
      </xdr:txBody>
    </xdr:sp>
    <xdr:clientData/>
  </xdr:twoCellAnchor>
  <xdr:twoCellAnchor>
    <xdr:from>
      <xdr:col>0</xdr:col>
      <xdr:colOff>4248151</xdr:colOff>
      <xdr:row>16</xdr:row>
      <xdr:rowOff>21432</xdr:rowOff>
    </xdr:from>
    <xdr:to>
      <xdr:col>0</xdr:col>
      <xdr:colOff>6242607</xdr:colOff>
      <xdr:row>20</xdr:row>
      <xdr:rowOff>145032</xdr:rowOff>
    </xdr:to>
    <xdr:sp macro="" textlink="">
      <xdr:nvSpPr>
        <xdr:cNvPr id="15" name="Rounded Rectangle 14">
          <a:hlinkClick xmlns:r="http://schemas.openxmlformats.org/officeDocument/2006/relationships" r:id="rId6"/>
        </xdr:cNvPr>
        <xdr:cNvSpPr/>
      </xdr:nvSpPr>
      <xdr:spPr>
        <a:xfrm>
          <a:off x="4248151" y="3390901"/>
          <a:ext cx="1994456"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Educational visits</a:t>
          </a:r>
        </a:p>
      </xdr:txBody>
    </xdr:sp>
    <xdr:clientData/>
  </xdr:twoCellAnchor>
  <xdr:twoCellAnchor>
    <xdr:from>
      <xdr:col>0</xdr:col>
      <xdr:colOff>8660606</xdr:colOff>
      <xdr:row>10</xdr:row>
      <xdr:rowOff>19050</xdr:rowOff>
    </xdr:from>
    <xdr:to>
      <xdr:col>0</xdr:col>
      <xdr:colOff>10635976</xdr:colOff>
      <xdr:row>14</xdr:row>
      <xdr:rowOff>142650</xdr:rowOff>
    </xdr:to>
    <xdr:sp macro="" textlink="">
      <xdr:nvSpPr>
        <xdr:cNvPr id="16" name="Rounded Rectangle 15">
          <a:hlinkClick xmlns:r="http://schemas.openxmlformats.org/officeDocument/2006/relationships" r:id="rId7"/>
        </xdr:cNvPr>
        <xdr:cNvSpPr/>
      </xdr:nvSpPr>
      <xdr:spPr>
        <a:xfrm>
          <a:off x="8660606" y="2245519"/>
          <a:ext cx="1975370"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Museums and Galleries</a:t>
          </a:r>
        </a:p>
      </xdr:txBody>
    </xdr:sp>
    <xdr:clientData/>
  </xdr:twoCellAnchor>
  <xdr:twoCellAnchor>
    <xdr:from>
      <xdr:col>0</xdr:col>
      <xdr:colOff>6457951</xdr:colOff>
      <xdr:row>10</xdr:row>
      <xdr:rowOff>4762</xdr:rowOff>
    </xdr:from>
    <xdr:to>
      <xdr:col>0</xdr:col>
      <xdr:colOff>8461950</xdr:colOff>
      <xdr:row>14</xdr:row>
      <xdr:rowOff>128362</xdr:rowOff>
    </xdr:to>
    <xdr:sp macro="" textlink="">
      <xdr:nvSpPr>
        <xdr:cNvPr id="17" name="Rounded Rectangle 16">
          <a:hlinkClick xmlns:r="http://schemas.openxmlformats.org/officeDocument/2006/relationships" r:id="rId8"/>
        </xdr:cNvPr>
        <xdr:cNvSpPr/>
      </xdr:nvSpPr>
      <xdr:spPr>
        <a:xfrm>
          <a:off x="6457951" y="2231231"/>
          <a:ext cx="2003999"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Volunteering</a:t>
          </a:r>
        </a:p>
      </xdr:txBody>
    </xdr:sp>
    <xdr:clientData/>
  </xdr:twoCellAnchor>
  <xdr:twoCellAnchor>
    <xdr:from>
      <xdr:col>0</xdr:col>
      <xdr:colOff>4264820</xdr:colOff>
      <xdr:row>10</xdr:row>
      <xdr:rowOff>2381</xdr:rowOff>
    </xdr:from>
    <xdr:to>
      <xdr:col>0</xdr:col>
      <xdr:colOff>6259276</xdr:colOff>
      <xdr:row>14</xdr:row>
      <xdr:rowOff>125981</xdr:rowOff>
    </xdr:to>
    <xdr:sp macro="" textlink="">
      <xdr:nvSpPr>
        <xdr:cNvPr id="18" name="Rounded Rectangle 17">
          <a:hlinkClick xmlns:r="http://schemas.openxmlformats.org/officeDocument/2006/relationships" r:id="rId9"/>
        </xdr:cNvPr>
        <xdr:cNvSpPr/>
      </xdr:nvSpPr>
      <xdr:spPr>
        <a:xfrm>
          <a:off x="4264820" y="2228850"/>
          <a:ext cx="1994456"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Membership</a:t>
          </a:r>
        </a:p>
      </xdr:txBody>
    </xdr:sp>
    <xdr:clientData/>
  </xdr:twoCellAnchor>
  <xdr:twoCellAnchor>
    <xdr:from>
      <xdr:col>0</xdr:col>
      <xdr:colOff>8641557</xdr:colOff>
      <xdr:row>4</xdr:row>
      <xdr:rowOff>92869</xdr:rowOff>
    </xdr:from>
    <xdr:to>
      <xdr:col>0</xdr:col>
      <xdr:colOff>10626470</xdr:colOff>
      <xdr:row>8</xdr:row>
      <xdr:rowOff>171225</xdr:rowOff>
    </xdr:to>
    <xdr:sp macro="" textlink="">
      <xdr:nvSpPr>
        <xdr:cNvPr id="19" name="Rounded Rectangle 18">
          <a:hlinkClick xmlns:r="http://schemas.openxmlformats.org/officeDocument/2006/relationships" r:id="rId10"/>
        </xdr:cNvPr>
        <xdr:cNvSpPr/>
      </xdr:nvSpPr>
      <xdr:spPr>
        <a:xfrm>
          <a:off x="8641557" y="1176338"/>
          <a:ext cx="1984913" cy="840356"/>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Heritage</a:t>
          </a:r>
          <a:r>
            <a:rPr lang="en-GB" sz="1600" baseline="0"/>
            <a:t> Open Days</a:t>
          </a:r>
        </a:p>
      </xdr:txBody>
    </xdr:sp>
    <xdr:clientData/>
  </xdr:twoCellAnchor>
  <xdr:twoCellAnchor>
    <xdr:from>
      <xdr:col>0</xdr:col>
      <xdr:colOff>6438901</xdr:colOff>
      <xdr:row>4</xdr:row>
      <xdr:rowOff>90488</xdr:rowOff>
    </xdr:from>
    <xdr:to>
      <xdr:col>0</xdr:col>
      <xdr:colOff>8423814</xdr:colOff>
      <xdr:row>8</xdr:row>
      <xdr:rowOff>168844</xdr:rowOff>
    </xdr:to>
    <xdr:sp macro="" textlink="">
      <xdr:nvSpPr>
        <xdr:cNvPr id="20" name="Rounded Rectangle 19">
          <a:hlinkClick xmlns:r="http://schemas.openxmlformats.org/officeDocument/2006/relationships" r:id="rId11"/>
        </xdr:cNvPr>
        <xdr:cNvSpPr/>
      </xdr:nvSpPr>
      <xdr:spPr>
        <a:xfrm>
          <a:off x="6438901" y="1173957"/>
          <a:ext cx="1984913" cy="840356"/>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Participation</a:t>
          </a:r>
        </a:p>
      </xdr:txBody>
    </xdr:sp>
    <xdr:clientData/>
  </xdr:twoCellAnchor>
  <xdr:twoCellAnchor>
    <xdr:from>
      <xdr:col>0</xdr:col>
      <xdr:colOff>4281488</xdr:colOff>
      <xdr:row>4</xdr:row>
      <xdr:rowOff>90489</xdr:rowOff>
    </xdr:from>
    <xdr:to>
      <xdr:col>0</xdr:col>
      <xdr:colOff>6275944</xdr:colOff>
      <xdr:row>8</xdr:row>
      <xdr:rowOff>178370</xdr:rowOff>
    </xdr:to>
    <xdr:sp macro="" textlink="">
      <xdr:nvSpPr>
        <xdr:cNvPr id="21" name="Rounded Rectangle 20">
          <a:hlinkClick xmlns:r="http://schemas.openxmlformats.org/officeDocument/2006/relationships" r:id="rId12"/>
        </xdr:cNvPr>
        <xdr:cNvSpPr/>
      </xdr:nvSpPr>
      <xdr:spPr>
        <a:xfrm>
          <a:off x="4281488" y="1173958"/>
          <a:ext cx="1994456" cy="849881"/>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Visitor numbers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78442</xdr:colOff>
      <xdr:row>0</xdr:row>
      <xdr:rowOff>78440</xdr:rowOff>
    </xdr:from>
    <xdr:to>
      <xdr:col>0</xdr:col>
      <xdr:colOff>1942620</xdr:colOff>
      <xdr:row>2</xdr:row>
      <xdr:rowOff>64833</xdr:rowOff>
    </xdr:to>
    <xdr:sp macro="" textlink="">
      <xdr:nvSpPr>
        <xdr:cNvPr id="2" name="Rounded Rectangle 1">
          <a:hlinkClick xmlns:r="http://schemas.openxmlformats.org/officeDocument/2006/relationships" r:id="rId1"/>
        </xdr:cNvPr>
        <xdr:cNvSpPr/>
      </xdr:nvSpPr>
      <xdr:spPr>
        <a:xfrm>
          <a:off x="78442" y="78440"/>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0</xdr:col>
      <xdr:colOff>78442</xdr:colOff>
      <xdr:row>0</xdr:row>
      <xdr:rowOff>78440</xdr:rowOff>
    </xdr:from>
    <xdr:to>
      <xdr:col>0</xdr:col>
      <xdr:colOff>1942620</xdr:colOff>
      <xdr:row>2</xdr:row>
      <xdr:rowOff>64833</xdr:rowOff>
    </xdr:to>
    <xdr:sp macro="" textlink="">
      <xdr:nvSpPr>
        <xdr:cNvPr id="3" name="Rounded Rectangle 2">
          <a:hlinkClick xmlns:r="http://schemas.openxmlformats.org/officeDocument/2006/relationships" r:id="rId1"/>
        </xdr:cNvPr>
        <xdr:cNvSpPr/>
      </xdr:nvSpPr>
      <xdr:spPr>
        <a:xfrm>
          <a:off x="78442" y="78440"/>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54428</xdr:colOff>
      <xdr:row>0</xdr:row>
      <xdr:rowOff>81642</xdr:rowOff>
    </xdr:from>
    <xdr:to>
      <xdr:col>0</xdr:col>
      <xdr:colOff>1918606</xdr:colOff>
      <xdr:row>2</xdr:row>
      <xdr:rowOff>68035</xdr:rowOff>
    </xdr:to>
    <xdr:sp macro="" textlink="">
      <xdr:nvSpPr>
        <xdr:cNvPr id="2" name="Rounded Rectangle 1">
          <a:hlinkClick xmlns:r="http://schemas.openxmlformats.org/officeDocument/2006/relationships" r:id="rId1"/>
        </xdr:cNvPr>
        <xdr:cNvSpPr/>
      </xdr:nvSpPr>
      <xdr:spPr>
        <a:xfrm>
          <a:off x="54428" y="81642"/>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136070</xdr:colOff>
      <xdr:row>0</xdr:row>
      <xdr:rowOff>81642</xdr:rowOff>
    </xdr:from>
    <xdr:to>
      <xdr:col>0</xdr:col>
      <xdr:colOff>2000248</xdr:colOff>
      <xdr:row>2</xdr:row>
      <xdr:rowOff>68035</xdr:rowOff>
    </xdr:to>
    <xdr:sp macro="" textlink="">
      <xdr:nvSpPr>
        <xdr:cNvPr id="2" name="Rounded Rectangle 1">
          <a:hlinkClick xmlns:r="http://schemas.openxmlformats.org/officeDocument/2006/relationships" r:id="rId1"/>
        </xdr:cNvPr>
        <xdr:cNvSpPr/>
      </xdr:nvSpPr>
      <xdr:spPr>
        <a:xfrm>
          <a:off x="136070" y="81642"/>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95249</xdr:colOff>
      <xdr:row>0</xdr:row>
      <xdr:rowOff>81642</xdr:rowOff>
    </xdr:from>
    <xdr:to>
      <xdr:col>0</xdr:col>
      <xdr:colOff>1959427</xdr:colOff>
      <xdr:row>2</xdr:row>
      <xdr:rowOff>68035</xdr:rowOff>
    </xdr:to>
    <xdr:sp macro="" textlink="">
      <xdr:nvSpPr>
        <xdr:cNvPr id="2" name="Rounded Rectangle 1">
          <a:hlinkClick xmlns:r="http://schemas.openxmlformats.org/officeDocument/2006/relationships" r:id="rId1"/>
        </xdr:cNvPr>
        <xdr:cNvSpPr/>
      </xdr:nvSpPr>
      <xdr:spPr>
        <a:xfrm>
          <a:off x="95249" y="81642"/>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78442</xdr:colOff>
      <xdr:row>0</xdr:row>
      <xdr:rowOff>78440</xdr:rowOff>
    </xdr:from>
    <xdr:to>
      <xdr:col>0</xdr:col>
      <xdr:colOff>1942620</xdr:colOff>
      <xdr:row>2</xdr:row>
      <xdr:rowOff>64833</xdr:rowOff>
    </xdr:to>
    <xdr:sp macro="" textlink="">
      <xdr:nvSpPr>
        <xdr:cNvPr id="2" name="Rounded Rectangle 1">
          <a:hlinkClick xmlns:r="http://schemas.openxmlformats.org/officeDocument/2006/relationships" r:id="rId1"/>
        </xdr:cNvPr>
        <xdr:cNvSpPr/>
      </xdr:nvSpPr>
      <xdr:spPr>
        <a:xfrm>
          <a:off x="78442" y="78440"/>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312966</xdr:colOff>
      <xdr:row>5</xdr:row>
      <xdr:rowOff>77560</xdr:rowOff>
    </xdr:from>
    <xdr:to>
      <xdr:col>19</xdr:col>
      <xdr:colOff>489858</xdr:colOff>
      <xdr:row>36</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122464</xdr:colOff>
      <xdr:row>0</xdr:row>
      <xdr:rowOff>68035</xdr:rowOff>
    </xdr:from>
    <xdr:to>
      <xdr:col>1</xdr:col>
      <xdr:colOff>1836964</xdr:colOff>
      <xdr:row>2</xdr:row>
      <xdr:rowOff>54428</xdr:rowOff>
    </xdr:to>
    <xdr:sp macro="" textlink="">
      <xdr:nvSpPr>
        <xdr:cNvPr id="10" name="Rounded Rectangle 9">
          <a:hlinkClick xmlns:r="http://schemas.openxmlformats.org/officeDocument/2006/relationships" r:id="rId2"/>
        </xdr:cNvPr>
        <xdr:cNvSpPr/>
      </xdr:nvSpPr>
      <xdr:spPr>
        <a:xfrm>
          <a:off x="122464" y="68035"/>
          <a:ext cx="2381250"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15</xdr:col>
      <xdr:colOff>530681</xdr:colOff>
      <xdr:row>40</xdr:row>
      <xdr:rowOff>27215</xdr:rowOff>
    </xdr:from>
    <xdr:to>
      <xdr:col>25</xdr:col>
      <xdr:colOff>244929</xdr:colOff>
      <xdr:row>54</xdr:row>
      <xdr:rowOff>68037</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217712</xdr:colOff>
      <xdr:row>57</xdr:row>
      <xdr:rowOff>9525</xdr:rowOff>
    </xdr:from>
    <xdr:to>
      <xdr:col>12</xdr:col>
      <xdr:colOff>476249</xdr:colOff>
      <xdr:row>80</xdr:row>
      <xdr:rowOff>13608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5442</xdr:colOff>
      <xdr:row>57</xdr:row>
      <xdr:rowOff>27215</xdr:rowOff>
    </xdr:from>
    <xdr:to>
      <xdr:col>22</xdr:col>
      <xdr:colOff>40821</xdr:colOff>
      <xdr:row>80</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272142</xdr:colOff>
      <xdr:row>85</xdr:row>
      <xdr:rowOff>159201</xdr:rowOff>
    </xdr:from>
    <xdr:to>
      <xdr:col>23</xdr:col>
      <xdr:colOff>217713</xdr:colOff>
      <xdr:row>106</xdr:row>
      <xdr:rowOff>81641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353785</xdr:colOff>
      <xdr:row>85</xdr:row>
      <xdr:rowOff>227238</xdr:rowOff>
    </xdr:from>
    <xdr:to>
      <xdr:col>35</xdr:col>
      <xdr:colOff>190499</xdr:colOff>
      <xdr:row>106</xdr:row>
      <xdr:rowOff>122464</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734786</xdr:colOff>
      <xdr:row>109</xdr:row>
      <xdr:rowOff>9524</xdr:rowOff>
    </xdr:from>
    <xdr:to>
      <xdr:col>8</xdr:col>
      <xdr:colOff>503465</xdr:colOff>
      <xdr:row>127</xdr:row>
      <xdr:rowOff>136070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707572</xdr:colOff>
      <xdr:row>131</xdr:row>
      <xdr:rowOff>227238</xdr:rowOff>
    </xdr:from>
    <xdr:to>
      <xdr:col>11</xdr:col>
      <xdr:colOff>421822</xdr:colOff>
      <xdr:row>151</xdr:row>
      <xdr:rowOff>136073</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0.45407</cdr:x>
      <cdr:y>0.68781</cdr:y>
    </cdr:from>
    <cdr:to>
      <cdr:x>0.50939</cdr:x>
      <cdr:y>0.74278</cdr:y>
    </cdr:to>
    <cdr:sp macro="" textlink="">
      <cdr:nvSpPr>
        <cdr:cNvPr id="2" name="TextBox 1"/>
        <cdr:cNvSpPr txBox="1"/>
      </cdr:nvSpPr>
      <cdr:spPr>
        <a:xfrm xmlns:a="http://schemas.openxmlformats.org/drawingml/2006/main">
          <a:off x="5919107" y="4766583"/>
          <a:ext cx="721179" cy="3810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1400"/>
            <a:t>-8%</a:t>
          </a:r>
        </a:p>
      </cdr:txBody>
    </cdr:sp>
  </cdr:relSizeAnchor>
  <cdr:relSizeAnchor xmlns:cdr="http://schemas.openxmlformats.org/drawingml/2006/chartDrawing">
    <cdr:from>
      <cdr:x>0.30765</cdr:x>
      <cdr:y>0.57478</cdr:y>
    </cdr:from>
    <cdr:to>
      <cdr:x>0.36298</cdr:x>
      <cdr:y>0.62975</cdr:y>
    </cdr:to>
    <cdr:sp macro="" textlink="">
      <cdr:nvSpPr>
        <cdr:cNvPr id="3" name="TextBox 1"/>
        <cdr:cNvSpPr txBox="1"/>
      </cdr:nvSpPr>
      <cdr:spPr>
        <a:xfrm xmlns:a="http://schemas.openxmlformats.org/drawingml/2006/main">
          <a:off x="4010478" y="3983264"/>
          <a:ext cx="721179" cy="381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t>+7%</a:t>
          </a:r>
        </a:p>
      </cdr:txBody>
    </cdr:sp>
  </cdr:relSizeAnchor>
  <cdr:relSizeAnchor xmlns:cdr="http://schemas.openxmlformats.org/drawingml/2006/chartDrawing">
    <cdr:from>
      <cdr:x>0.76486</cdr:x>
      <cdr:y>0.41966</cdr:y>
    </cdr:from>
    <cdr:to>
      <cdr:x>0.82018</cdr:x>
      <cdr:y>0.47464</cdr:y>
    </cdr:to>
    <cdr:sp macro="" textlink="">
      <cdr:nvSpPr>
        <cdr:cNvPr id="4" name="TextBox 1"/>
        <cdr:cNvSpPr txBox="1"/>
      </cdr:nvSpPr>
      <cdr:spPr>
        <a:xfrm xmlns:a="http://schemas.openxmlformats.org/drawingml/2006/main">
          <a:off x="9970408" y="2908300"/>
          <a:ext cx="721179" cy="381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t>+27%</a:t>
          </a:r>
        </a:p>
      </cdr:txBody>
    </cdr:sp>
  </cdr:relSizeAnchor>
  <cdr:relSizeAnchor xmlns:cdr="http://schemas.openxmlformats.org/drawingml/2006/chartDrawing">
    <cdr:from>
      <cdr:x>0.94127</cdr:x>
      <cdr:y>0.15459</cdr:y>
    </cdr:from>
    <cdr:to>
      <cdr:x>0.99659</cdr:x>
      <cdr:y>0.24602</cdr:y>
    </cdr:to>
    <cdr:sp macro="" textlink="">
      <cdr:nvSpPr>
        <cdr:cNvPr id="5" name="TextBox 1"/>
        <cdr:cNvSpPr txBox="1"/>
      </cdr:nvSpPr>
      <cdr:spPr>
        <a:xfrm xmlns:a="http://schemas.openxmlformats.org/drawingml/2006/main">
          <a:off x="12270014" y="1071335"/>
          <a:ext cx="721179" cy="63363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t>69.8m</a:t>
          </a:r>
        </a:p>
        <a:p xmlns:a="http://schemas.openxmlformats.org/drawingml/2006/main">
          <a:pPr algn="ctr"/>
          <a:r>
            <a:rPr lang="en-GB" sz="1400"/>
            <a:t>+55%</a:t>
          </a:r>
        </a:p>
      </cdr:txBody>
    </cdr:sp>
  </cdr:relSizeAnchor>
</c:userShapes>
</file>

<file path=xl/drawings/drawing4.xml><?xml version="1.0" encoding="utf-8"?>
<c:userShapes xmlns:c="http://schemas.openxmlformats.org/drawingml/2006/chart">
  <cdr:relSizeAnchor xmlns:cdr="http://schemas.openxmlformats.org/drawingml/2006/chartDrawing">
    <cdr:from>
      <cdr:x>0.92315</cdr:x>
      <cdr:y>0.38177</cdr:y>
    </cdr:from>
    <cdr:to>
      <cdr:x>0.99916</cdr:x>
      <cdr:y>0.53915</cdr:y>
    </cdr:to>
    <cdr:sp macro="" textlink="">
      <cdr:nvSpPr>
        <cdr:cNvPr id="2" name="TextBox 1"/>
        <cdr:cNvSpPr txBox="1"/>
      </cdr:nvSpPr>
      <cdr:spPr>
        <a:xfrm xmlns:a="http://schemas.openxmlformats.org/drawingml/2006/main">
          <a:off x="7825773" y="1487262"/>
          <a:ext cx="644356" cy="613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4">
                  <a:lumMod val="50000"/>
                </a:schemeClr>
              </a:solidFill>
              <a:latin typeface="Wingdings 3" pitchFamily="18" charset="2"/>
            </a:rPr>
            <a:t>q </a:t>
          </a:r>
        </a:p>
        <a:p xmlns:a="http://schemas.openxmlformats.org/drawingml/2006/main">
          <a:pPr algn="ctr"/>
          <a:r>
            <a:rPr lang="en-GB" sz="1600" b="1">
              <a:solidFill>
                <a:schemeClr val="accent4">
                  <a:lumMod val="50000"/>
                </a:schemeClr>
              </a:solidFill>
              <a:latin typeface="+mn-lt"/>
            </a:rPr>
            <a:t>-2</a:t>
          </a:r>
          <a:r>
            <a:rPr lang="en-GB" sz="1200" b="1" baseline="0">
              <a:solidFill>
                <a:schemeClr val="accent4">
                  <a:lumMod val="50000"/>
                </a:schemeClr>
              </a:solidFill>
              <a:latin typeface="+mn-lt"/>
            </a:rPr>
            <a:t>%</a:t>
          </a:r>
          <a:endParaRPr lang="en-GB" sz="1200" b="1">
            <a:solidFill>
              <a:schemeClr val="accent4">
                <a:lumMod val="50000"/>
              </a:schemeClr>
            </a:solidFill>
            <a:latin typeface="Wingdings 3" pitchFamily="18" charset="2"/>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163284</xdr:colOff>
      <xdr:row>0</xdr:row>
      <xdr:rowOff>108858</xdr:rowOff>
    </xdr:from>
    <xdr:to>
      <xdr:col>0</xdr:col>
      <xdr:colOff>2027462</xdr:colOff>
      <xdr:row>2</xdr:row>
      <xdr:rowOff>95251</xdr:rowOff>
    </xdr:to>
    <xdr:sp macro="" textlink="">
      <xdr:nvSpPr>
        <xdr:cNvPr id="2" name="Rounded Rectangle 1">
          <a:hlinkClick xmlns:r="http://schemas.openxmlformats.org/officeDocument/2006/relationships" r:id="rId1"/>
        </xdr:cNvPr>
        <xdr:cNvSpPr/>
      </xdr:nvSpPr>
      <xdr:spPr>
        <a:xfrm>
          <a:off x="163284" y="108858"/>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108856</xdr:colOff>
      <xdr:row>0</xdr:row>
      <xdr:rowOff>81644</xdr:rowOff>
    </xdr:from>
    <xdr:to>
      <xdr:col>0</xdr:col>
      <xdr:colOff>1973034</xdr:colOff>
      <xdr:row>2</xdr:row>
      <xdr:rowOff>68037</xdr:rowOff>
    </xdr:to>
    <xdr:sp macro="" textlink="">
      <xdr:nvSpPr>
        <xdr:cNvPr id="2" name="Rounded Rectangle 1">
          <a:hlinkClick xmlns:r="http://schemas.openxmlformats.org/officeDocument/2006/relationships" r:id="rId1"/>
        </xdr:cNvPr>
        <xdr:cNvSpPr/>
      </xdr:nvSpPr>
      <xdr:spPr>
        <a:xfrm>
          <a:off x="108856" y="81644"/>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95249</xdr:colOff>
      <xdr:row>0</xdr:row>
      <xdr:rowOff>95251</xdr:rowOff>
    </xdr:from>
    <xdr:to>
      <xdr:col>0</xdr:col>
      <xdr:colOff>1959427</xdr:colOff>
      <xdr:row>2</xdr:row>
      <xdr:rowOff>81644</xdr:rowOff>
    </xdr:to>
    <xdr:sp macro="" textlink="">
      <xdr:nvSpPr>
        <xdr:cNvPr id="2" name="Rounded Rectangle 1">
          <a:hlinkClick xmlns:r="http://schemas.openxmlformats.org/officeDocument/2006/relationships" r:id="rId1"/>
        </xdr:cNvPr>
        <xdr:cNvSpPr/>
      </xdr:nvSpPr>
      <xdr:spPr>
        <a:xfrm>
          <a:off x="95249" y="95251"/>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56030</xdr:rowOff>
    </xdr:from>
    <xdr:to>
      <xdr:col>1</xdr:col>
      <xdr:colOff>1303884</xdr:colOff>
      <xdr:row>2</xdr:row>
      <xdr:rowOff>42423</xdr:rowOff>
    </xdr:to>
    <xdr:sp macro="" textlink="">
      <xdr:nvSpPr>
        <xdr:cNvPr id="2" name="Rounded Rectangle 1">
          <a:hlinkClick xmlns:r="http://schemas.openxmlformats.org/officeDocument/2006/relationships" r:id="rId1"/>
        </xdr:cNvPr>
        <xdr:cNvSpPr/>
      </xdr:nvSpPr>
      <xdr:spPr>
        <a:xfrm>
          <a:off x="44824" y="56030"/>
          <a:ext cx="1868660"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0</xdr:col>
      <xdr:colOff>44824</xdr:colOff>
      <xdr:row>0</xdr:row>
      <xdr:rowOff>56030</xdr:rowOff>
    </xdr:from>
    <xdr:to>
      <xdr:col>1</xdr:col>
      <xdr:colOff>1303884</xdr:colOff>
      <xdr:row>2</xdr:row>
      <xdr:rowOff>42423</xdr:rowOff>
    </xdr:to>
    <xdr:sp macro="" textlink="">
      <xdr:nvSpPr>
        <xdr:cNvPr id="3" name="Rounded Rectangle 2">
          <a:hlinkClick xmlns:r="http://schemas.openxmlformats.org/officeDocument/2006/relationships" r:id="rId1"/>
        </xdr:cNvPr>
        <xdr:cNvSpPr/>
      </xdr:nvSpPr>
      <xdr:spPr>
        <a:xfrm>
          <a:off x="282949" y="56030"/>
          <a:ext cx="1868660"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78442</xdr:colOff>
      <xdr:row>0</xdr:row>
      <xdr:rowOff>78440</xdr:rowOff>
    </xdr:from>
    <xdr:to>
      <xdr:col>0</xdr:col>
      <xdr:colOff>1942620</xdr:colOff>
      <xdr:row>2</xdr:row>
      <xdr:rowOff>64833</xdr:rowOff>
    </xdr:to>
    <xdr:sp macro="" textlink="">
      <xdr:nvSpPr>
        <xdr:cNvPr id="2" name="Rounded Rectangle 1">
          <a:hlinkClick xmlns:r="http://schemas.openxmlformats.org/officeDocument/2006/relationships" r:id="rId1"/>
        </xdr:cNvPr>
        <xdr:cNvSpPr/>
      </xdr:nvSpPr>
      <xdr:spPr>
        <a:xfrm>
          <a:off x="78442" y="78440"/>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GridLines="0" showRowColHeaders="0" tabSelected="1" zoomScale="80" zoomScaleNormal="80" workbookViewId="0"/>
  </sheetViews>
  <sheetFormatPr defaultRowHeight="15" x14ac:dyDescent="0.25"/>
  <cols>
    <col min="1" max="1" width="190.5703125" customWidth="1"/>
    <col min="257" max="257" width="255.42578125" customWidth="1"/>
    <col min="513" max="513" width="255.42578125" customWidth="1"/>
    <col min="769" max="769" width="255.42578125" customWidth="1"/>
    <col min="1025" max="1025" width="255.42578125" customWidth="1"/>
    <col min="1281" max="1281" width="255.42578125" customWidth="1"/>
    <col min="1537" max="1537" width="255.42578125" customWidth="1"/>
    <col min="1793" max="1793" width="255.42578125" customWidth="1"/>
    <col min="2049" max="2049" width="255.42578125" customWidth="1"/>
    <col min="2305" max="2305" width="255.42578125" customWidth="1"/>
    <col min="2561" max="2561" width="255.42578125" customWidth="1"/>
    <col min="2817" max="2817" width="255.42578125" customWidth="1"/>
    <col min="3073" max="3073" width="255.42578125" customWidth="1"/>
    <col min="3329" max="3329" width="255.42578125" customWidth="1"/>
    <col min="3585" max="3585" width="255.42578125" customWidth="1"/>
    <col min="3841" max="3841" width="255.42578125" customWidth="1"/>
    <col min="4097" max="4097" width="255.42578125" customWidth="1"/>
    <col min="4353" max="4353" width="255.42578125" customWidth="1"/>
    <col min="4609" max="4609" width="255.42578125" customWidth="1"/>
    <col min="4865" max="4865" width="255.42578125" customWidth="1"/>
    <col min="5121" max="5121" width="255.42578125" customWidth="1"/>
    <col min="5377" max="5377" width="255.42578125" customWidth="1"/>
    <col min="5633" max="5633" width="255.42578125" customWidth="1"/>
    <col min="5889" max="5889" width="255.42578125" customWidth="1"/>
    <col min="6145" max="6145" width="255.42578125" customWidth="1"/>
    <col min="6401" max="6401" width="255.42578125" customWidth="1"/>
    <col min="6657" max="6657" width="255.42578125" customWidth="1"/>
    <col min="6913" max="6913" width="255.42578125" customWidth="1"/>
    <col min="7169" max="7169" width="255.42578125" customWidth="1"/>
    <col min="7425" max="7425" width="255.42578125" customWidth="1"/>
    <col min="7681" max="7681" width="255.42578125" customWidth="1"/>
    <col min="7937" max="7937" width="255.42578125" customWidth="1"/>
    <col min="8193" max="8193" width="255.42578125" customWidth="1"/>
    <col min="8449" max="8449" width="255.42578125" customWidth="1"/>
    <col min="8705" max="8705" width="255.42578125" customWidth="1"/>
    <col min="8961" max="8961" width="255.42578125" customWidth="1"/>
    <col min="9217" max="9217" width="255.42578125" customWidth="1"/>
    <col min="9473" max="9473" width="255.42578125" customWidth="1"/>
    <col min="9729" max="9729" width="255.42578125" customWidth="1"/>
    <col min="9985" max="9985" width="255.42578125" customWidth="1"/>
    <col min="10241" max="10241" width="255.42578125" customWidth="1"/>
    <col min="10497" max="10497" width="255.42578125" customWidth="1"/>
    <col min="10753" max="10753" width="255.42578125" customWidth="1"/>
    <col min="11009" max="11009" width="255.42578125" customWidth="1"/>
    <col min="11265" max="11265" width="255.42578125" customWidth="1"/>
    <col min="11521" max="11521" width="255.42578125" customWidth="1"/>
    <col min="11777" max="11777" width="255.42578125" customWidth="1"/>
    <col min="12033" max="12033" width="255.42578125" customWidth="1"/>
    <col min="12289" max="12289" width="255.42578125" customWidth="1"/>
    <col min="12545" max="12545" width="255.42578125" customWidth="1"/>
    <col min="12801" max="12801" width="255.42578125" customWidth="1"/>
    <col min="13057" max="13057" width="255.42578125" customWidth="1"/>
    <col min="13313" max="13313" width="255.42578125" customWidth="1"/>
    <col min="13569" max="13569" width="255.42578125" customWidth="1"/>
    <col min="13825" max="13825" width="255.42578125" customWidth="1"/>
    <col min="14081" max="14081" width="255.42578125" customWidth="1"/>
    <col min="14337" max="14337" width="255.42578125" customWidth="1"/>
    <col min="14593" max="14593" width="255.42578125" customWidth="1"/>
    <col min="14849" max="14849" width="255.42578125" customWidth="1"/>
    <col min="15105" max="15105" width="255.42578125" customWidth="1"/>
    <col min="15361" max="15361" width="255.42578125" customWidth="1"/>
    <col min="15617" max="15617" width="255.42578125" customWidth="1"/>
    <col min="15873" max="15873" width="255.42578125" customWidth="1"/>
    <col min="16129" max="16129" width="255.42578125" customWidth="1"/>
  </cols>
  <sheetData>
    <row r="1" spans="1:12" ht="23.25" x14ac:dyDescent="0.35">
      <c r="A1" s="1" t="s">
        <v>0</v>
      </c>
      <c r="B1" s="1"/>
      <c r="C1" s="1"/>
      <c r="D1" s="1"/>
      <c r="E1" s="1"/>
      <c r="F1" s="1"/>
      <c r="G1" s="1"/>
      <c r="H1" s="1"/>
      <c r="I1" s="1"/>
      <c r="J1" s="1"/>
      <c r="K1" s="1"/>
      <c r="L1" s="1"/>
    </row>
    <row r="2" spans="1:12" ht="23.25" x14ac:dyDescent="0.35">
      <c r="A2" s="1" t="s">
        <v>1</v>
      </c>
      <c r="B2" s="1"/>
      <c r="C2" s="1"/>
      <c r="D2" s="1"/>
      <c r="E2" s="1"/>
      <c r="F2" s="1"/>
      <c r="G2" s="1"/>
      <c r="H2" s="1"/>
      <c r="I2" s="1"/>
      <c r="J2" s="1"/>
      <c r="K2" s="1"/>
      <c r="L2" s="1"/>
    </row>
    <row r="3" spans="1:12" ht="23.25" x14ac:dyDescent="0.35">
      <c r="A3" s="1"/>
      <c r="B3" s="1"/>
      <c r="C3" s="1"/>
      <c r="D3" s="1"/>
      <c r="E3" s="1"/>
      <c r="F3" s="1"/>
      <c r="G3" s="1"/>
      <c r="H3" s="1"/>
      <c r="I3" s="1"/>
      <c r="J3" s="1"/>
      <c r="K3" s="1"/>
      <c r="L3" s="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47"/>
  <sheetViews>
    <sheetView showGridLines="0" showRowColHeaders="0" zoomScale="70" zoomScaleNormal="70" workbookViewId="0"/>
  </sheetViews>
  <sheetFormatPr defaultRowHeight="15" x14ac:dyDescent="0.25"/>
  <cols>
    <col min="1" max="1" width="78.140625" customWidth="1"/>
    <col min="2" max="3" width="15.85546875" customWidth="1"/>
    <col min="4" max="4" width="17" bestFit="1" customWidth="1"/>
    <col min="5" max="5" width="15.85546875" bestFit="1" customWidth="1"/>
    <col min="6" max="6" width="16.42578125" bestFit="1" customWidth="1"/>
    <col min="7" max="7" width="15.85546875" bestFit="1" customWidth="1"/>
    <col min="8" max="8" width="16.42578125" bestFit="1" customWidth="1"/>
    <col min="9" max="9" width="15.85546875" bestFit="1" customWidth="1"/>
    <col min="10" max="10" width="16.42578125" bestFit="1" customWidth="1"/>
    <col min="11" max="11" width="15.42578125" customWidth="1"/>
    <col min="12" max="12" width="15.85546875" bestFit="1" customWidth="1"/>
    <col min="13" max="14" width="16.42578125" bestFit="1" customWidth="1"/>
    <col min="15" max="15" width="16" customWidth="1"/>
    <col min="16" max="16" width="16.140625" customWidth="1"/>
    <col min="17" max="17" width="16.5703125" style="236" customWidth="1"/>
    <col min="18" max="18" width="16.5703125" customWidth="1"/>
    <col min="19" max="21" width="23.5703125" customWidth="1"/>
    <col min="258" max="258" width="78.140625" customWidth="1"/>
    <col min="259" max="260" width="15.85546875" customWidth="1"/>
    <col min="261" max="261" width="17" bestFit="1" customWidth="1"/>
    <col min="262" max="262" width="15.85546875" bestFit="1" customWidth="1"/>
    <col min="263" max="263" width="16.42578125" bestFit="1" customWidth="1"/>
    <col min="264" max="264" width="15.85546875" bestFit="1" customWidth="1"/>
    <col min="265" max="265" width="16.42578125" bestFit="1" customWidth="1"/>
    <col min="266" max="266" width="15.85546875" bestFit="1" customWidth="1"/>
    <col min="267" max="267" width="16.42578125" bestFit="1" customWidth="1"/>
    <col min="268" max="268" width="15.42578125" customWidth="1"/>
    <col min="269" max="269" width="15.85546875" bestFit="1" customWidth="1"/>
    <col min="270" max="271" width="16.42578125" bestFit="1" customWidth="1"/>
    <col min="272" max="272" width="16" customWidth="1"/>
    <col min="273" max="273" width="16.140625" customWidth="1"/>
    <col min="274" max="274" width="20.140625" customWidth="1"/>
    <col min="275" max="275" width="20.42578125" customWidth="1"/>
    <col min="276" max="276" width="23.140625" customWidth="1"/>
    <col min="514" max="514" width="78.140625" customWidth="1"/>
    <col min="515" max="516" width="15.85546875" customWidth="1"/>
    <col min="517" max="517" width="17" bestFit="1" customWidth="1"/>
    <col min="518" max="518" width="15.85546875" bestFit="1" customWidth="1"/>
    <col min="519" max="519" width="16.42578125" bestFit="1" customWidth="1"/>
    <col min="520" max="520" width="15.85546875" bestFit="1" customWidth="1"/>
    <col min="521" max="521" width="16.42578125" bestFit="1" customWidth="1"/>
    <col min="522" max="522" width="15.85546875" bestFit="1" customWidth="1"/>
    <col min="523" max="523" width="16.42578125" bestFit="1" customWidth="1"/>
    <col min="524" max="524" width="15.42578125" customWidth="1"/>
    <col min="525" max="525" width="15.85546875" bestFit="1" customWidth="1"/>
    <col min="526" max="527" width="16.42578125" bestFit="1" customWidth="1"/>
    <col min="528" max="528" width="16" customWidth="1"/>
    <col min="529" max="529" width="16.140625" customWidth="1"/>
    <col min="530" max="530" width="20.140625" customWidth="1"/>
    <col min="531" max="531" width="20.42578125" customWidth="1"/>
    <col min="532" max="532" width="23.140625" customWidth="1"/>
    <col min="770" max="770" width="78.140625" customWidth="1"/>
    <col min="771" max="772" width="15.85546875" customWidth="1"/>
    <col min="773" max="773" width="17" bestFit="1" customWidth="1"/>
    <col min="774" max="774" width="15.85546875" bestFit="1" customWidth="1"/>
    <col min="775" max="775" width="16.42578125" bestFit="1" customWidth="1"/>
    <col min="776" max="776" width="15.85546875" bestFit="1" customWidth="1"/>
    <col min="777" max="777" width="16.42578125" bestFit="1" customWidth="1"/>
    <col min="778" max="778" width="15.85546875" bestFit="1" customWidth="1"/>
    <col min="779" max="779" width="16.42578125" bestFit="1" customWidth="1"/>
    <col min="780" max="780" width="15.42578125" customWidth="1"/>
    <col min="781" max="781" width="15.85546875" bestFit="1" customWidth="1"/>
    <col min="782" max="783" width="16.42578125" bestFit="1" customWidth="1"/>
    <col min="784" max="784" width="16" customWidth="1"/>
    <col min="785" max="785" width="16.140625" customWidth="1"/>
    <col min="786" max="786" width="20.140625" customWidth="1"/>
    <col min="787" max="787" width="20.42578125" customWidth="1"/>
    <col min="788" max="788" width="23.140625" customWidth="1"/>
    <col min="1026" max="1026" width="78.140625" customWidth="1"/>
    <col min="1027" max="1028" width="15.85546875" customWidth="1"/>
    <col min="1029" max="1029" width="17" bestFit="1" customWidth="1"/>
    <col min="1030" max="1030" width="15.85546875" bestFit="1" customWidth="1"/>
    <col min="1031" max="1031" width="16.42578125" bestFit="1" customWidth="1"/>
    <col min="1032" max="1032" width="15.85546875" bestFit="1" customWidth="1"/>
    <col min="1033" max="1033" width="16.42578125" bestFit="1" customWidth="1"/>
    <col min="1034" max="1034" width="15.85546875" bestFit="1" customWidth="1"/>
    <col min="1035" max="1035" width="16.42578125" bestFit="1" customWidth="1"/>
    <col min="1036" max="1036" width="15.42578125" customWidth="1"/>
    <col min="1037" max="1037" width="15.85546875" bestFit="1" customWidth="1"/>
    <col min="1038" max="1039" width="16.42578125" bestFit="1" customWidth="1"/>
    <col min="1040" max="1040" width="16" customWidth="1"/>
    <col min="1041" max="1041" width="16.140625" customWidth="1"/>
    <col min="1042" max="1042" width="20.140625" customWidth="1"/>
    <col min="1043" max="1043" width="20.42578125" customWidth="1"/>
    <col min="1044" max="1044" width="23.140625" customWidth="1"/>
    <col min="1282" max="1282" width="78.140625" customWidth="1"/>
    <col min="1283" max="1284" width="15.85546875" customWidth="1"/>
    <col min="1285" max="1285" width="17" bestFit="1" customWidth="1"/>
    <col min="1286" max="1286" width="15.85546875" bestFit="1" customWidth="1"/>
    <col min="1287" max="1287" width="16.42578125" bestFit="1" customWidth="1"/>
    <col min="1288" max="1288" width="15.85546875" bestFit="1" customWidth="1"/>
    <col min="1289" max="1289" width="16.42578125" bestFit="1" customWidth="1"/>
    <col min="1290" max="1290" width="15.85546875" bestFit="1" customWidth="1"/>
    <col min="1291" max="1291" width="16.42578125" bestFit="1" customWidth="1"/>
    <col min="1292" max="1292" width="15.42578125" customWidth="1"/>
    <col min="1293" max="1293" width="15.85546875" bestFit="1" customWidth="1"/>
    <col min="1294" max="1295" width="16.42578125" bestFit="1" customWidth="1"/>
    <col min="1296" max="1296" width="16" customWidth="1"/>
    <col min="1297" max="1297" width="16.140625" customWidth="1"/>
    <col min="1298" max="1298" width="20.140625" customWidth="1"/>
    <col min="1299" max="1299" width="20.42578125" customWidth="1"/>
    <col min="1300" max="1300" width="23.140625" customWidth="1"/>
    <col min="1538" max="1538" width="78.140625" customWidth="1"/>
    <col min="1539" max="1540" width="15.85546875" customWidth="1"/>
    <col min="1541" max="1541" width="17" bestFit="1" customWidth="1"/>
    <col min="1542" max="1542" width="15.85546875" bestFit="1" customWidth="1"/>
    <col min="1543" max="1543" width="16.42578125" bestFit="1" customWidth="1"/>
    <col min="1544" max="1544" width="15.85546875" bestFit="1" customWidth="1"/>
    <col min="1545" max="1545" width="16.42578125" bestFit="1" customWidth="1"/>
    <col min="1546" max="1546" width="15.85546875" bestFit="1" customWidth="1"/>
    <col min="1547" max="1547" width="16.42578125" bestFit="1" customWidth="1"/>
    <col min="1548" max="1548" width="15.42578125" customWidth="1"/>
    <col min="1549" max="1549" width="15.85546875" bestFit="1" customWidth="1"/>
    <col min="1550" max="1551" width="16.42578125" bestFit="1" customWidth="1"/>
    <col min="1552" max="1552" width="16" customWidth="1"/>
    <col min="1553" max="1553" width="16.140625" customWidth="1"/>
    <col min="1554" max="1554" width="20.140625" customWidth="1"/>
    <col min="1555" max="1555" width="20.42578125" customWidth="1"/>
    <col min="1556" max="1556" width="23.140625" customWidth="1"/>
    <col min="1794" max="1794" width="78.140625" customWidth="1"/>
    <col min="1795" max="1796" width="15.85546875" customWidth="1"/>
    <col min="1797" max="1797" width="17" bestFit="1" customWidth="1"/>
    <col min="1798" max="1798" width="15.85546875" bestFit="1" customWidth="1"/>
    <col min="1799" max="1799" width="16.42578125" bestFit="1" customWidth="1"/>
    <col min="1800" max="1800" width="15.85546875" bestFit="1" customWidth="1"/>
    <col min="1801" max="1801" width="16.42578125" bestFit="1" customWidth="1"/>
    <col min="1802" max="1802" width="15.85546875" bestFit="1" customWidth="1"/>
    <col min="1803" max="1803" width="16.42578125" bestFit="1" customWidth="1"/>
    <col min="1804" max="1804" width="15.42578125" customWidth="1"/>
    <col min="1805" max="1805" width="15.85546875" bestFit="1" customWidth="1"/>
    <col min="1806" max="1807" width="16.42578125" bestFit="1" customWidth="1"/>
    <col min="1808" max="1808" width="16" customWidth="1"/>
    <col min="1809" max="1809" width="16.140625" customWidth="1"/>
    <col min="1810" max="1810" width="20.140625" customWidth="1"/>
    <col min="1811" max="1811" width="20.42578125" customWidth="1"/>
    <col min="1812" max="1812" width="23.140625" customWidth="1"/>
    <col min="2050" max="2050" width="78.140625" customWidth="1"/>
    <col min="2051" max="2052" width="15.85546875" customWidth="1"/>
    <col min="2053" max="2053" width="17" bestFit="1" customWidth="1"/>
    <col min="2054" max="2054" width="15.85546875" bestFit="1" customWidth="1"/>
    <col min="2055" max="2055" width="16.42578125" bestFit="1" customWidth="1"/>
    <col min="2056" max="2056" width="15.85546875" bestFit="1" customWidth="1"/>
    <col min="2057" max="2057" width="16.42578125" bestFit="1" customWidth="1"/>
    <col min="2058" max="2058" width="15.85546875" bestFit="1" customWidth="1"/>
    <col min="2059" max="2059" width="16.42578125" bestFit="1" customWidth="1"/>
    <col min="2060" max="2060" width="15.42578125" customWidth="1"/>
    <col min="2061" max="2061" width="15.85546875" bestFit="1" customWidth="1"/>
    <col min="2062" max="2063" width="16.42578125" bestFit="1" customWidth="1"/>
    <col min="2064" max="2064" width="16" customWidth="1"/>
    <col min="2065" max="2065" width="16.140625" customWidth="1"/>
    <col min="2066" max="2066" width="20.140625" customWidth="1"/>
    <col min="2067" max="2067" width="20.42578125" customWidth="1"/>
    <col min="2068" max="2068" width="23.140625" customWidth="1"/>
    <col min="2306" max="2306" width="78.140625" customWidth="1"/>
    <col min="2307" max="2308" width="15.85546875" customWidth="1"/>
    <col min="2309" max="2309" width="17" bestFit="1" customWidth="1"/>
    <col min="2310" max="2310" width="15.85546875" bestFit="1" customWidth="1"/>
    <col min="2311" max="2311" width="16.42578125" bestFit="1" customWidth="1"/>
    <col min="2312" max="2312" width="15.85546875" bestFit="1" customWidth="1"/>
    <col min="2313" max="2313" width="16.42578125" bestFit="1" customWidth="1"/>
    <col min="2314" max="2314" width="15.85546875" bestFit="1" customWidth="1"/>
    <col min="2315" max="2315" width="16.42578125" bestFit="1" customWidth="1"/>
    <col min="2316" max="2316" width="15.42578125" customWidth="1"/>
    <col min="2317" max="2317" width="15.85546875" bestFit="1" customWidth="1"/>
    <col min="2318" max="2319" width="16.42578125" bestFit="1" customWidth="1"/>
    <col min="2320" max="2320" width="16" customWidth="1"/>
    <col min="2321" max="2321" width="16.140625" customWidth="1"/>
    <col min="2322" max="2322" width="20.140625" customWidth="1"/>
    <col min="2323" max="2323" width="20.42578125" customWidth="1"/>
    <col min="2324" max="2324" width="23.140625" customWidth="1"/>
    <col min="2562" max="2562" width="78.140625" customWidth="1"/>
    <col min="2563" max="2564" width="15.85546875" customWidth="1"/>
    <col min="2565" max="2565" width="17" bestFit="1" customWidth="1"/>
    <col min="2566" max="2566" width="15.85546875" bestFit="1" customWidth="1"/>
    <col min="2567" max="2567" width="16.42578125" bestFit="1" customWidth="1"/>
    <col min="2568" max="2568" width="15.85546875" bestFit="1" customWidth="1"/>
    <col min="2569" max="2569" width="16.42578125" bestFit="1" customWidth="1"/>
    <col min="2570" max="2570" width="15.85546875" bestFit="1" customWidth="1"/>
    <col min="2571" max="2571" width="16.42578125" bestFit="1" customWidth="1"/>
    <col min="2572" max="2572" width="15.42578125" customWidth="1"/>
    <col min="2573" max="2573" width="15.85546875" bestFit="1" customWidth="1"/>
    <col min="2574" max="2575" width="16.42578125" bestFit="1" customWidth="1"/>
    <col min="2576" max="2576" width="16" customWidth="1"/>
    <col min="2577" max="2577" width="16.140625" customWidth="1"/>
    <col min="2578" max="2578" width="20.140625" customWidth="1"/>
    <col min="2579" max="2579" width="20.42578125" customWidth="1"/>
    <col min="2580" max="2580" width="23.140625" customWidth="1"/>
    <col min="2818" max="2818" width="78.140625" customWidth="1"/>
    <col min="2819" max="2820" width="15.85546875" customWidth="1"/>
    <col min="2821" max="2821" width="17" bestFit="1" customWidth="1"/>
    <col min="2822" max="2822" width="15.85546875" bestFit="1" customWidth="1"/>
    <col min="2823" max="2823" width="16.42578125" bestFit="1" customWidth="1"/>
    <col min="2824" max="2824" width="15.85546875" bestFit="1" customWidth="1"/>
    <col min="2825" max="2825" width="16.42578125" bestFit="1" customWidth="1"/>
    <col min="2826" max="2826" width="15.85546875" bestFit="1" customWidth="1"/>
    <col min="2827" max="2827" width="16.42578125" bestFit="1" customWidth="1"/>
    <col min="2828" max="2828" width="15.42578125" customWidth="1"/>
    <col min="2829" max="2829" width="15.85546875" bestFit="1" customWidth="1"/>
    <col min="2830" max="2831" width="16.42578125" bestFit="1" customWidth="1"/>
    <col min="2832" max="2832" width="16" customWidth="1"/>
    <col min="2833" max="2833" width="16.140625" customWidth="1"/>
    <col min="2834" max="2834" width="20.140625" customWidth="1"/>
    <col min="2835" max="2835" width="20.42578125" customWidth="1"/>
    <col min="2836" max="2836" width="23.140625" customWidth="1"/>
    <col min="3074" max="3074" width="78.140625" customWidth="1"/>
    <col min="3075" max="3076" width="15.85546875" customWidth="1"/>
    <col min="3077" max="3077" width="17" bestFit="1" customWidth="1"/>
    <col min="3078" max="3078" width="15.85546875" bestFit="1" customWidth="1"/>
    <col min="3079" max="3079" width="16.42578125" bestFit="1" customWidth="1"/>
    <col min="3080" max="3080" width="15.85546875" bestFit="1" customWidth="1"/>
    <col min="3081" max="3081" width="16.42578125" bestFit="1" customWidth="1"/>
    <col min="3082" max="3082" width="15.85546875" bestFit="1" customWidth="1"/>
    <col min="3083" max="3083" width="16.42578125" bestFit="1" customWidth="1"/>
    <col min="3084" max="3084" width="15.42578125" customWidth="1"/>
    <col min="3085" max="3085" width="15.85546875" bestFit="1" customWidth="1"/>
    <col min="3086" max="3087" width="16.42578125" bestFit="1" customWidth="1"/>
    <col min="3088" max="3088" width="16" customWidth="1"/>
    <col min="3089" max="3089" width="16.140625" customWidth="1"/>
    <col min="3090" max="3090" width="20.140625" customWidth="1"/>
    <col min="3091" max="3091" width="20.42578125" customWidth="1"/>
    <col min="3092" max="3092" width="23.140625" customWidth="1"/>
    <col min="3330" max="3330" width="78.140625" customWidth="1"/>
    <col min="3331" max="3332" width="15.85546875" customWidth="1"/>
    <col min="3333" max="3333" width="17" bestFit="1" customWidth="1"/>
    <col min="3334" max="3334" width="15.85546875" bestFit="1" customWidth="1"/>
    <col min="3335" max="3335" width="16.42578125" bestFit="1" customWidth="1"/>
    <col min="3336" max="3336" width="15.85546875" bestFit="1" customWidth="1"/>
    <col min="3337" max="3337" width="16.42578125" bestFit="1" customWidth="1"/>
    <col min="3338" max="3338" width="15.85546875" bestFit="1" customWidth="1"/>
    <col min="3339" max="3339" width="16.42578125" bestFit="1" customWidth="1"/>
    <col min="3340" max="3340" width="15.42578125" customWidth="1"/>
    <col min="3341" max="3341" width="15.85546875" bestFit="1" customWidth="1"/>
    <col min="3342" max="3343" width="16.42578125" bestFit="1" customWidth="1"/>
    <col min="3344" max="3344" width="16" customWidth="1"/>
    <col min="3345" max="3345" width="16.140625" customWidth="1"/>
    <col min="3346" max="3346" width="20.140625" customWidth="1"/>
    <col min="3347" max="3347" width="20.42578125" customWidth="1"/>
    <col min="3348" max="3348" width="23.140625" customWidth="1"/>
    <col min="3586" max="3586" width="78.140625" customWidth="1"/>
    <col min="3587" max="3588" width="15.85546875" customWidth="1"/>
    <col min="3589" max="3589" width="17" bestFit="1" customWidth="1"/>
    <col min="3590" max="3590" width="15.85546875" bestFit="1" customWidth="1"/>
    <col min="3591" max="3591" width="16.42578125" bestFit="1" customWidth="1"/>
    <col min="3592" max="3592" width="15.85546875" bestFit="1" customWidth="1"/>
    <col min="3593" max="3593" width="16.42578125" bestFit="1" customWidth="1"/>
    <col min="3594" max="3594" width="15.85546875" bestFit="1" customWidth="1"/>
    <col min="3595" max="3595" width="16.42578125" bestFit="1" customWidth="1"/>
    <col min="3596" max="3596" width="15.42578125" customWidth="1"/>
    <col min="3597" max="3597" width="15.85546875" bestFit="1" customWidth="1"/>
    <col min="3598" max="3599" width="16.42578125" bestFit="1" customWidth="1"/>
    <col min="3600" max="3600" width="16" customWidth="1"/>
    <col min="3601" max="3601" width="16.140625" customWidth="1"/>
    <col min="3602" max="3602" width="20.140625" customWidth="1"/>
    <col min="3603" max="3603" width="20.42578125" customWidth="1"/>
    <col min="3604" max="3604" width="23.140625" customWidth="1"/>
    <col min="3842" max="3842" width="78.140625" customWidth="1"/>
    <col min="3843" max="3844" width="15.85546875" customWidth="1"/>
    <col min="3845" max="3845" width="17" bestFit="1" customWidth="1"/>
    <col min="3846" max="3846" width="15.85546875" bestFit="1" customWidth="1"/>
    <col min="3847" max="3847" width="16.42578125" bestFit="1" customWidth="1"/>
    <col min="3848" max="3848" width="15.85546875" bestFit="1" customWidth="1"/>
    <col min="3849" max="3849" width="16.42578125" bestFit="1" customWidth="1"/>
    <col min="3850" max="3850" width="15.85546875" bestFit="1" customWidth="1"/>
    <col min="3851" max="3851" width="16.42578125" bestFit="1" customWidth="1"/>
    <col min="3852" max="3852" width="15.42578125" customWidth="1"/>
    <col min="3853" max="3853" width="15.85546875" bestFit="1" customWidth="1"/>
    <col min="3854" max="3855" width="16.42578125" bestFit="1" customWidth="1"/>
    <col min="3856" max="3856" width="16" customWidth="1"/>
    <col min="3857" max="3857" width="16.140625" customWidth="1"/>
    <col min="3858" max="3858" width="20.140625" customWidth="1"/>
    <col min="3859" max="3859" width="20.42578125" customWidth="1"/>
    <col min="3860" max="3860" width="23.140625" customWidth="1"/>
    <col min="4098" max="4098" width="78.140625" customWidth="1"/>
    <col min="4099" max="4100" width="15.85546875" customWidth="1"/>
    <col min="4101" max="4101" width="17" bestFit="1" customWidth="1"/>
    <col min="4102" max="4102" width="15.85546875" bestFit="1" customWidth="1"/>
    <col min="4103" max="4103" width="16.42578125" bestFit="1" customWidth="1"/>
    <col min="4104" max="4104" width="15.85546875" bestFit="1" customWidth="1"/>
    <col min="4105" max="4105" width="16.42578125" bestFit="1" customWidth="1"/>
    <col min="4106" max="4106" width="15.85546875" bestFit="1" customWidth="1"/>
    <col min="4107" max="4107" width="16.42578125" bestFit="1" customWidth="1"/>
    <col min="4108" max="4108" width="15.42578125" customWidth="1"/>
    <col min="4109" max="4109" width="15.85546875" bestFit="1" customWidth="1"/>
    <col min="4110" max="4111" width="16.42578125" bestFit="1" customWidth="1"/>
    <col min="4112" max="4112" width="16" customWidth="1"/>
    <col min="4113" max="4113" width="16.140625" customWidth="1"/>
    <col min="4114" max="4114" width="20.140625" customWidth="1"/>
    <col min="4115" max="4115" width="20.42578125" customWidth="1"/>
    <col min="4116" max="4116" width="23.140625" customWidth="1"/>
    <col min="4354" max="4354" width="78.140625" customWidth="1"/>
    <col min="4355" max="4356" width="15.85546875" customWidth="1"/>
    <col min="4357" max="4357" width="17" bestFit="1" customWidth="1"/>
    <col min="4358" max="4358" width="15.85546875" bestFit="1" customWidth="1"/>
    <col min="4359" max="4359" width="16.42578125" bestFit="1" customWidth="1"/>
    <col min="4360" max="4360" width="15.85546875" bestFit="1" customWidth="1"/>
    <col min="4361" max="4361" width="16.42578125" bestFit="1" customWidth="1"/>
    <col min="4362" max="4362" width="15.85546875" bestFit="1" customWidth="1"/>
    <col min="4363" max="4363" width="16.42578125" bestFit="1" customWidth="1"/>
    <col min="4364" max="4364" width="15.42578125" customWidth="1"/>
    <col min="4365" max="4365" width="15.85546875" bestFit="1" customWidth="1"/>
    <col min="4366" max="4367" width="16.42578125" bestFit="1" customWidth="1"/>
    <col min="4368" max="4368" width="16" customWidth="1"/>
    <col min="4369" max="4369" width="16.140625" customWidth="1"/>
    <col min="4370" max="4370" width="20.140625" customWidth="1"/>
    <col min="4371" max="4371" width="20.42578125" customWidth="1"/>
    <col min="4372" max="4372" width="23.140625" customWidth="1"/>
    <col min="4610" max="4610" width="78.140625" customWidth="1"/>
    <col min="4611" max="4612" width="15.85546875" customWidth="1"/>
    <col min="4613" max="4613" width="17" bestFit="1" customWidth="1"/>
    <col min="4614" max="4614" width="15.85546875" bestFit="1" customWidth="1"/>
    <col min="4615" max="4615" width="16.42578125" bestFit="1" customWidth="1"/>
    <col min="4616" max="4616" width="15.85546875" bestFit="1" customWidth="1"/>
    <col min="4617" max="4617" width="16.42578125" bestFit="1" customWidth="1"/>
    <col min="4618" max="4618" width="15.85546875" bestFit="1" customWidth="1"/>
    <col min="4619" max="4619" width="16.42578125" bestFit="1" customWidth="1"/>
    <col min="4620" max="4620" width="15.42578125" customWidth="1"/>
    <col min="4621" max="4621" width="15.85546875" bestFit="1" customWidth="1"/>
    <col min="4622" max="4623" width="16.42578125" bestFit="1" customWidth="1"/>
    <col min="4624" max="4624" width="16" customWidth="1"/>
    <col min="4625" max="4625" width="16.140625" customWidth="1"/>
    <col min="4626" max="4626" width="20.140625" customWidth="1"/>
    <col min="4627" max="4627" width="20.42578125" customWidth="1"/>
    <col min="4628" max="4628" width="23.140625" customWidth="1"/>
    <col min="4866" max="4866" width="78.140625" customWidth="1"/>
    <col min="4867" max="4868" width="15.85546875" customWidth="1"/>
    <col min="4869" max="4869" width="17" bestFit="1" customWidth="1"/>
    <col min="4870" max="4870" width="15.85546875" bestFit="1" customWidth="1"/>
    <col min="4871" max="4871" width="16.42578125" bestFit="1" customWidth="1"/>
    <col min="4872" max="4872" width="15.85546875" bestFit="1" customWidth="1"/>
    <col min="4873" max="4873" width="16.42578125" bestFit="1" customWidth="1"/>
    <col min="4874" max="4874" width="15.85546875" bestFit="1" customWidth="1"/>
    <col min="4875" max="4875" width="16.42578125" bestFit="1" customWidth="1"/>
    <col min="4876" max="4876" width="15.42578125" customWidth="1"/>
    <col min="4877" max="4877" width="15.85546875" bestFit="1" customWidth="1"/>
    <col min="4878" max="4879" width="16.42578125" bestFit="1" customWidth="1"/>
    <col min="4880" max="4880" width="16" customWidth="1"/>
    <col min="4881" max="4881" width="16.140625" customWidth="1"/>
    <col min="4882" max="4882" width="20.140625" customWidth="1"/>
    <col min="4883" max="4883" width="20.42578125" customWidth="1"/>
    <col min="4884" max="4884" width="23.140625" customWidth="1"/>
    <col min="5122" max="5122" width="78.140625" customWidth="1"/>
    <col min="5123" max="5124" width="15.85546875" customWidth="1"/>
    <col min="5125" max="5125" width="17" bestFit="1" customWidth="1"/>
    <col min="5126" max="5126" width="15.85546875" bestFit="1" customWidth="1"/>
    <col min="5127" max="5127" width="16.42578125" bestFit="1" customWidth="1"/>
    <col min="5128" max="5128" width="15.85546875" bestFit="1" customWidth="1"/>
    <col min="5129" max="5129" width="16.42578125" bestFit="1" customWidth="1"/>
    <col min="5130" max="5130" width="15.85546875" bestFit="1" customWidth="1"/>
    <col min="5131" max="5131" width="16.42578125" bestFit="1" customWidth="1"/>
    <col min="5132" max="5132" width="15.42578125" customWidth="1"/>
    <col min="5133" max="5133" width="15.85546875" bestFit="1" customWidth="1"/>
    <col min="5134" max="5135" width="16.42578125" bestFit="1" customWidth="1"/>
    <col min="5136" max="5136" width="16" customWidth="1"/>
    <col min="5137" max="5137" width="16.140625" customWidth="1"/>
    <col min="5138" max="5138" width="20.140625" customWidth="1"/>
    <col min="5139" max="5139" width="20.42578125" customWidth="1"/>
    <col min="5140" max="5140" width="23.140625" customWidth="1"/>
    <col min="5378" max="5378" width="78.140625" customWidth="1"/>
    <col min="5379" max="5380" width="15.85546875" customWidth="1"/>
    <col min="5381" max="5381" width="17" bestFit="1" customWidth="1"/>
    <col min="5382" max="5382" width="15.85546875" bestFit="1" customWidth="1"/>
    <col min="5383" max="5383" width="16.42578125" bestFit="1" customWidth="1"/>
    <col min="5384" max="5384" width="15.85546875" bestFit="1" customWidth="1"/>
    <col min="5385" max="5385" width="16.42578125" bestFit="1" customWidth="1"/>
    <col min="5386" max="5386" width="15.85546875" bestFit="1" customWidth="1"/>
    <col min="5387" max="5387" width="16.42578125" bestFit="1" customWidth="1"/>
    <col min="5388" max="5388" width="15.42578125" customWidth="1"/>
    <col min="5389" max="5389" width="15.85546875" bestFit="1" customWidth="1"/>
    <col min="5390" max="5391" width="16.42578125" bestFit="1" customWidth="1"/>
    <col min="5392" max="5392" width="16" customWidth="1"/>
    <col min="5393" max="5393" width="16.140625" customWidth="1"/>
    <col min="5394" max="5394" width="20.140625" customWidth="1"/>
    <col min="5395" max="5395" width="20.42578125" customWidth="1"/>
    <col min="5396" max="5396" width="23.140625" customWidth="1"/>
    <col min="5634" max="5634" width="78.140625" customWidth="1"/>
    <col min="5635" max="5636" width="15.85546875" customWidth="1"/>
    <col min="5637" max="5637" width="17" bestFit="1" customWidth="1"/>
    <col min="5638" max="5638" width="15.85546875" bestFit="1" customWidth="1"/>
    <col min="5639" max="5639" width="16.42578125" bestFit="1" customWidth="1"/>
    <col min="5640" max="5640" width="15.85546875" bestFit="1" customWidth="1"/>
    <col min="5641" max="5641" width="16.42578125" bestFit="1" customWidth="1"/>
    <col min="5642" max="5642" width="15.85546875" bestFit="1" customWidth="1"/>
    <col min="5643" max="5643" width="16.42578125" bestFit="1" customWidth="1"/>
    <col min="5644" max="5644" width="15.42578125" customWidth="1"/>
    <col min="5645" max="5645" width="15.85546875" bestFit="1" customWidth="1"/>
    <col min="5646" max="5647" width="16.42578125" bestFit="1" customWidth="1"/>
    <col min="5648" max="5648" width="16" customWidth="1"/>
    <col min="5649" max="5649" width="16.140625" customWidth="1"/>
    <col min="5650" max="5650" width="20.140625" customWidth="1"/>
    <col min="5651" max="5651" width="20.42578125" customWidth="1"/>
    <col min="5652" max="5652" width="23.140625" customWidth="1"/>
    <col min="5890" max="5890" width="78.140625" customWidth="1"/>
    <col min="5891" max="5892" width="15.85546875" customWidth="1"/>
    <col min="5893" max="5893" width="17" bestFit="1" customWidth="1"/>
    <col min="5894" max="5894" width="15.85546875" bestFit="1" customWidth="1"/>
    <col min="5895" max="5895" width="16.42578125" bestFit="1" customWidth="1"/>
    <col min="5896" max="5896" width="15.85546875" bestFit="1" customWidth="1"/>
    <col min="5897" max="5897" width="16.42578125" bestFit="1" customWidth="1"/>
    <col min="5898" max="5898" width="15.85546875" bestFit="1" customWidth="1"/>
    <col min="5899" max="5899" width="16.42578125" bestFit="1" customWidth="1"/>
    <col min="5900" max="5900" width="15.42578125" customWidth="1"/>
    <col min="5901" max="5901" width="15.85546875" bestFit="1" customWidth="1"/>
    <col min="5902" max="5903" width="16.42578125" bestFit="1" customWidth="1"/>
    <col min="5904" max="5904" width="16" customWidth="1"/>
    <col min="5905" max="5905" width="16.140625" customWidth="1"/>
    <col min="5906" max="5906" width="20.140625" customWidth="1"/>
    <col min="5907" max="5907" width="20.42578125" customWidth="1"/>
    <col min="5908" max="5908" width="23.140625" customWidth="1"/>
    <col min="6146" max="6146" width="78.140625" customWidth="1"/>
    <col min="6147" max="6148" width="15.85546875" customWidth="1"/>
    <col min="6149" max="6149" width="17" bestFit="1" customWidth="1"/>
    <col min="6150" max="6150" width="15.85546875" bestFit="1" customWidth="1"/>
    <col min="6151" max="6151" width="16.42578125" bestFit="1" customWidth="1"/>
    <col min="6152" max="6152" width="15.85546875" bestFit="1" customWidth="1"/>
    <col min="6153" max="6153" width="16.42578125" bestFit="1" customWidth="1"/>
    <col min="6154" max="6154" width="15.85546875" bestFit="1" customWidth="1"/>
    <col min="6155" max="6155" width="16.42578125" bestFit="1" customWidth="1"/>
    <col min="6156" max="6156" width="15.42578125" customWidth="1"/>
    <col min="6157" max="6157" width="15.85546875" bestFit="1" customWidth="1"/>
    <col min="6158" max="6159" width="16.42578125" bestFit="1" customWidth="1"/>
    <col min="6160" max="6160" width="16" customWidth="1"/>
    <col min="6161" max="6161" width="16.140625" customWidth="1"/>
    <col min="6162" max="6162" width="20.140625" customWidth="1"/>
    <col min="6163" max="6163" width="20.42578125" customWidth="1"/>
    <col min="6164" max="6164" width="23.140625" customWidth="1"/>
    <col min="6402" max="6402" width="78.140625" customWidth="1"/>
    <col min="6403" max="6404" width="15.85546875" customWidth="1"/>
    <col min="6405" max="6405" width="17" bestFit="1" customWidth="1"/>
    <col min="6406" max="6406" width="15.85546875" bestFit="1" customWidth="1"/>
    <col min="6407" max="6407" width="16.42578125" bestFit="1" customWidth="1"/>
    <col min="6408" max="6408" width="15.85546875" bestFit="1" customWidth="1"/>
    <col min="6409" max="6409" width="16.42578125" bestFit="1" customWidth="1"/>
    <col min="6410" max="6410" width="15.85546875" bestFit="1" customWidth="1"/>
    <col min="6411" max="6411" width="16.42578125" bestFit="1" customWidth="1"/>
    <col min="6412" max="6412" width="15.42578125" customWidth="1"/>
    <col min="6413" max="6413" width="15.85546875" bestFit="1" customWidth="1"/>
    <col min="6414" max="6415" width="16.42578125" bestFit="1" customWidth="1"/>
    <col min="6416" max="6416" width="16" customWidth="1"/>
    <col min="6417" max="6417" width="16.140625" customWidth="1"/>
    <col min="6418" max="6418" width="20.140625" customWidth="1"/>
    <col min="6419" max="6419" width="20.42578125" customWidth="1"/>
    <col min="6420" max="6420" width="23.140625" customWidth="1"/>
    <col min="6658" max="6658" width="78.140625" customWidth="1"/>
    <col min="6659" max="6660" width="15.85546875" customWidth="1"/>
    <col min="6661" max="6661" width="17" bestFit="1" customWidth="1"/>
    <col min="6662" max="6662" width="15.85546875" bestFit="1" customWidth="1"/>
    <col min="6663" max="6663" width="16.42578125" bestFit="1" customWidth="1"/>
    <col min="6664" max="6664" width="15.85546875" bestFit="1" customWidth="1"/>
    <col min="6665" max="6665" width="16.42578125" bestFit="1" customWidth="1"/>
    <col min="6666" max="6666" width="15.85546875" bestFit="1" customWidth="1"/>
    <col min="6667" max="6667" width="16.42578125" bestFit="1" customWidth="1"/>
    <col min="6668" max="6668" width="15.42578125" customWidth="1"/>
    <col min="6669" max="6669" width="15.85546875" bestFit="1" customWidth="1"/>
    <col min="6670" max="6671" width="16.42578125" bestFit="1" customWidth="1"/>
    <col min="6672" max="6672" width="16" customWidth="1"/>
    <col min="6673" max="6673" width="16.140625" customWidth="1"/>
    <col min="6674" max="6674" width="20.140625" customWidth="1"/>
    <col min="6675" max="6675" width="20.42578125" customWidth="1"/>
    <col min="6676" max="6676" width="23.140625" customWidth="1"/>
    <col min="6914" max="6914" width="78.140625" customWidth="1"/>
    <col min="6915" max="6916" width="15.85546875" customWidth="1"/>
    <col min="6917" max="6917" width="17" bestFit="1" customWidth="1"/>
    <col min="6918" max="6918" width="15.85546875" bestFit="1" customWidth="1"/>
    <col min="6919" max="6919" width="16.42578125" bestFit="1" customWidth="1"/>
    <col min="6920" max="6920" width="15.85546875" bestFit="1" customWidth="1"/>
    <col min="6921" max="6921" width="16.42578125" bestFit="1" customWidth="1"/>
    <col min="6922" max="6922" width="15.85546875" bestFit="1" customWidth="1"/>
    <col min="6923" max="6923" width="16.42578125" bestFit="1" customWidth="1"/>
    <col min="6924" max="6924" width="15.42578125" customWidth="1"/>
    <col min="6925" max="6925" width="15.85546875" bestFit="1" customWidth="1"/>
    <col min="6926" max="6927" width="16.42578125" bestFit="1" customWidth="1"/>
    <col min="6928" max="6928" width="16" customWidth="1"/>
    <col min="6929" max="6929" width="16.140625" customWidth="1"/>
    <col min="6930" max="6930" width="20.140625" customWidth="1"/>
    <col min="6931" max="6931" width="20.42578125" customWidth="1"/>
    <col min="6932" max="6932" width="23.140625" customWidth="1"/>
    <col min="7170" max="7170" width="78.140625" customWidth="1"/>
    <col min="7171" max="7172" width="15.85546875" customWidth="1"/>
    <col min="7173" max="7173" width="17" bestFit="1" customWidth="1"/>
    <col min="7174" max="7174" width="15.85546875" bestFit="1" customWidth="1"/>
    <col min="7175" max="7175" width="16.42578125" bestFit="1" customWidth="1"/>
    <col min="7176" max="7176" width="15.85546875" bestFit="1" customWidth="1"/>
    <col min="7177" max="7177" width="16.42578125" bestFit="1" customWidth="1"/>
    <col min="7178" max="7178" width="15.85546875" bestFit="1" customWidth="1"/>
    <col min="7179" max="7179" width="16.42578125" bestFit="1" customWidth="1"/>
    <col min="7180" max="7180" width="15.42578125" customWidth="1"/>
    <col min="7181" max="7181" width="15.85546875" bestFit="1" customWidth="1"/>
    <col min="7182" max="7183" width="16.42578125" bestFit="1" customWidth="1"/>
    <col min="7184" max="7184" width="16" customWidth="1"/>
    <col min="7185" max="7185" width="16.140625" customWidth="1"/>
    <col min="7186" max="7186" width="20.140625" customWidth="1"/>
    <col min="7187" max="7187" width="20.42578125" customWidth="1"/>
    <col min="7188" max="7188" width="23.140625" customWidth="1"/>
    <col min="7426" max="7426" width="78.140625" customWidth="1"/>
    <col min="7427" max="7428" width="15.85546875" customWidth="1"/>
    <col min="7429" max="7429" width="17" bestFit="1" customWidth="1"/>
    <col min="7430" max="7430" width="15.85546875" bestFit="1" customWidth="1"/>
    <col min="7431" max="7431" width="16.42578125" bestFit="1" customWidth="1"/>
    <col min="7432" max="7432" width="15.85546875" bestFit="1" customWidth="1"/>
    <col min="7433" max="7433" width="16.42578125" bestFit="1" customWidth="1"/>
    <col min="7434" max="7434" width="15.85546875" bestFit="1" customWidth="1"/>
    <col min="7435" max="7435" width="16.42578125" bestFit="1" customWidth="1"/>
    <col min="7436" max="7436" width="15.42578125" customWidth="1"/>
    <col min="7437" max="7437" width="15.85546875" bestFit="1" customWidth="1"/>
    <col min="7438" max="7439" width="16.42578125" bestFit="1" customWidth="1"/>
    <col min="7440" max="7440" width="16" customWidth="1"/>
    <col min="7441" max="7441" width="16.140625" customWidth="1"/>
    <col min="7442" max="7442" width="20.140625" customWidth="1"/>
    <col min="7443" max="7443" width="20.42578125" customWidth="1"/>
    <col min="7444" max="7444" width="23.140625" customWidth="1"/>
    <col min="7682" max="7682" width="78.140625" customWidth="1"/>
    <col min="7683" max="7684" width="15.85546875" customWidth="1"/>
    <col min="7685" max="7685" width="17" bestFit="1" customWidth="1"/>
    <col min="7686" max="7686" width="15.85546875" bestFit="1" customWidth="1"/>
    <col min="7687" max="7687" width="16.42578125" bestFit="1" customWidth="1"/>
    <col min="7688" max="7688" width="15.85546875" bestFit="1" customWidth="1"/>
    <col min="7689" max="7689" width="16.42578125" bestFit="1" customWidth="1"/>
    <col min="7690" max="7690" width="15.85546875" bestFit="1" customWidth="1"/>
    <col min="7691" max="7691" width="16.42578125" bestFit="1" customWidth="1"/>
    <col min="7692" max="7692" width="15.42578125" customWidth="1"/>
    <col min="7693" max="7693" width="15.85546875" bestFit="1" customWidth="1"/>
    <col min="7694" max="7695" width="16.42578125" bestFit="1" customWidth="1"/>
    <col min="7696" max="7696" width="16" customWidth="1"/>
    <col min="7697" max="7697" width="16.140625" customWidth="1"/>
    <col min="7698" max="7698" width="20.140625" customWidth="1"/>
    <col min="7699" max="7699" width="20.42578125" customWidth="1"/>
    <col min="7700" max="7700" width="23.140625" customWidth="1"/>
    <col min="7938" max="7938" width="78.140625" customWidth="1"/>
    <col min="7939" max="7940" width="15.85546875" customWidth="1"/>
    <col min="7941" max="7941" width="17" bestFit="1" customWidth="1"/>
    <col min="7942" max="7942" width="15.85546875" bestFit="1" customWidth="1"/>
    <col min="7943" max="7943" width="16.42578125" bestFit="1" customWidth="1"/>
    <col min="7944" max="7944" width="15.85546875" bestFit="1" customWidth="1"/>
    <col min="7945" max="7945" width="16.42578125" bestFit="1" customWidth="1"/>
    <col min="7946" max="7946" width="15.85546875" bestFit="1" customWidth="1"/>
    <col min="7947" max="7947" width="16.42578125" bestFit="1" customWidth="1"/>
    <col min="7948" max="7948" width="15.42578125" customWidth="1"/>
    <col min="7949" max="7949" width="15.85546875" bestFit="1" customWidth="1"/>
    <col min="7950" max="7951" width="16.42578125" bestFit="1" customWidth="1"/>
    <col min="7952" max="7952" width="16" customWidth="1"/>
    <col min="7953" max="7953" width="16.140625" customWidth="1"/>
    <col min="7954" max="7954" width="20.140625" customWidth="1"/>
    <col min="7955" max="7955" width="20.42578125" customWidth="1"/>
    <col min="7956" max="7956" width="23.140625" customWidth="1"/>
    <col min="8194" max="8194" width="78.140625" customWidth="1"/>
    <col min="8195" max="8196" width="15.85546875" customWidth="1"/>
    <col min="8197" max="8197" width="17" bestFit="1" customWidth="1"/>
    <col min="8198" max="8198" width="15.85546875" bestFit="1" customWidth="1"/>
    <col min="8199" max="8199" width="16.42578125" bestFit="1" customWidth="1"/>
    <col min="8200" max="8200" width="15.85546875" bestFit="1" customWidth="1"/>
    <col min="8201" max="8201" width="16.42578125" bestFit="1" customWidth="1"/>
    <col min="8202" max="8202" width="15.85546875" bestFit="1" customWidth="1"/>
    <col min="8203" max="8203" width="16.42578125" bestFit="1" customWidth="1"/>
    <col min="8204" max="8204" width="15.42578125" customWidth="1"/>
    <col min="8205" max="8205" width="15.85546875" bestFit="1" customWidth="1"/>
    <col min="8206" max="8207" width="16.42578125" bestFit="1" customWidth="1"/>
    <col min="8208" max="8208" width="16" customWidth="1"/>
    <col min="8209" max="8209" width="16.140625" customWidth="1"/>
    <col min="8210" max="8210" width="20.140625" customWidth="1"/>
    <col min="8211" max="8211" width="20.42578125" customWidth="1"/>
    <col min="8212" max="8212" width="23.140625" customWidth="1"/>
    <col min="8450" max="8450" width="78.140625" customWidth="1"/>
    <col min="8451" max="8452" width="15.85546875" customWidth="1"/>
    <col min="8453" max="8453" width="17" bestFit="1" customWidth="1"/>
    <col min="8454" max="8454" width="15.85546875" bestFit="1" customWidth="1"/>
    <col min="8455" max="8455" width="16.42578125" bestFit="1" customWidth="1"/>
    <col min="8456" max="8456" width="15.85546875" bestFit="1" customWidth="1"/>
    <col min="8457" max="8457" width="16.42578125" bestFit="1" customWidth="1"/>
    <col min="8458" max="8458" width="15.85546875" bestFit="1" customWidth="1"/>
    <col min="8459" max="8459" width="16.42578125" bestFit="1" customWidth="1"/>
    <col min="8460" max="8460" width="15.42578125" customWidth="1"/>
    <col min="8461" max="8461" width="15.85546875" bestFit="1" customWidth="1"/>
    <col min="8462" max="8463" width="16.42578125" bestFit="1" customWidth="1"/>
    <col min="8464" max="8464" width="16" customWidth="1"/>
    <col min="8465" max="8465" width="16.140625" customWidth="1"/>
    <col min="8466" max="8466" width="20.140625" customWidth="1"/>
    <col min="8467" max="8467" width="20.42578125" customWidth="1"/>
    <col min="8468" max="8468" width="23.140625" customWidth="1"/>
    <col min="8706" max="8706" width="78.140625" customWidth="1"/>
    <col min="8707" max="8708" width="15.85546875" customWidth="1"/>
    <col min="8709" max="8709" width="17" bestFit="1" customWidth="1"/>
    <col min="8710" max="8710" width="15.85546875" bestFit="1" customWidth="1"/>
    <col min="8711" max="8711" width="16.42578125" bestFit="1" customWidth="1"/>
    <col min="8712" max="8712" width="15.85546875" bestFit="1" customWidth="1"/>
    <col min="8713" max="8713" width="16.42578125" bestFit="1" customWidth="1"/>
    <col min="8714" max="8714" width="15.85546875" bestFit="1" customWidth="1"/>
    <col min="8715" max="8715" width="16.42578125" bestFit="1" customWidth="1"/>
    <col min="8716" max="8716" width="15.42578125" customWidth="1"/>
    <col min="8717" max="8717" width="15.85546875" bestFit="1" customWidth="1"/>
    <col min="8718" max="8719" width="16.42578125" bestFit="1" customWidth="1"/>
    <col min="8720" max="8720" width="16" customWidth="1"/>
    <col min="8721" max="8721" width="16.140625" customWidth="1"/>
    <col min="8722" max="8722" width="20.140625" customWidth="1"/>
    <col min="8723" max="8723" width="20.42578125" customWidth="1"/>
    <col min="8724" max="8724" width="23.140625" customWidth="1"/>
    <col min="8962" max="8962" width="78.140625" customWidth="1"/>
    <col min="8963" max="8964" width="15.85546875" customWidth="1"/>
    <col min="8965" max="8965" width="17" bestFit="1" customWidth="1"/>
    <col min="8966" max="8966" width="15.85546875" bestFit="1" customWidth="1"/>
    <col min="8967" max="8967" width="16.42578125" bestFit="1" customWidth="1"/>
    <col min="8968" max="8968" width="15.85546875" bestFit="1" customWidth="1"/>
    <col min="8969" max="8969" width="16.42578125" bestFit="1" customWidth="1"/>
    <col min="8970" max="8970" width="15.85546875" bestFit="1" customWidth="1"/>
    <col min="8971" max="8971" width="16.42578125" bestFit="1" customWidth="1"/>
    <col min="8972" max="8972" width="15.42578125" customWidth="1"/>
    <col min="8973" max="8973" width="15.85546875" bestFit="1" customWidth="1"/>
    <col min="8974" max="8975" width="16.42578125" bestFit="1" customWidth="1"/>
    <col min="8976" max="8976" width="16" customWidth="1"/>
    <col min="8977" max="8977" width="16.140625" customWidth="1"/>
    <col min="8978" max="8978" width="20.140625" customWidth="1"/>
    <col min="8979" max="8979" width="20.42578125" customWidth="1"/>
    <col min="8980" max="8980" width="23.140625" customWidth="1"/>
    <col min="9218" max="9218" width="78.140625" customWidth="1"/>
    <col min="9219" max="9220" width="15.85546875" customWidth="1"/>
    <col min="9221" max="9221" width="17" bestFit="1" customWidth="1"/>
    <col min="9222" max="9222" width="15.85546875" bestFit="1" customWidth="1"/>
    <col min="9223" max="9223" width="16.42578125" bestFit="1" customWidth="1"/>
    <col min="9224" max="9224" width="15.85546875" bestFit="1" customWidth="1"/>
    <col min="9225" max="9225" width="16.42578125" bestFit="1" customWidth="1"/>
    <col min="9226" max="9226" width="15.85546875" bestFit="1" customWidth="1"/>
    <col min="9227" max="9227" width="16.42578125" bestFit="1" customWidth="1"/>
    <col min="9228" max="9228" width="15.42578125" customWidth="1"/>
    <col min="9229" max="9229" width="15.85546875" bestFit="1" customWidth="1"/>
    <col min="9230" max="9231" width="16.42578125" bestFit="1" customWidth="1"/>
    <col min="9232" max="9232" width="16" customWidth="1"/>
    <col min="9233" max="9233" width="16.140625" customWidth="1"/>
    <col min="9234" max="9234" width="20.140625" customWidth="1"/>
    <col min="9235" max="9235" width="20.42578125" customWidth="1"/>
    <col min="9236" max="9236" width="23.140625" customWidth="1"/>
    <col min="9474" max="9474" width="78.140625" customWidth="1"/>
    <col min="9475" max="9476" width="15.85546875" customWidth="1"/>
    <col min="9477" max="9477" width="17" bestFit="1" customWidth="1"/>
    <col min="9478" max="9478" width="15.85546875" bestFit="1" customWidth="1"/>
    <col min="9479" max="9479" width="16.42578125" bestFit="1" customWidth="1"/>
    <col min="9480" max="9480" width="15.85546875" bestFit="1" customWidth="1"/>
    <col min="9481" max="9481" width="16.42578125" bestFit="1" customWidth="1"/>
    <col min="9482" max="9482" width="15.85546875" bestFit="1" customWidth="1"/>
    <col min="9483" max="9483" width="16.42578125" bestFit="1" customWidth="1"/>
    <col min="9484" max="9484" width="15.42578125" customWidth="1"/>
    <col min="9485" max="9485" width="15.85546875" bestFit="1" customWidth="1"/>
    <col min="9486" max="9487" width="16.42578125" bestFit="1" customWidth="1"/>
    <col min="9488" max="9488" width="16" customWidth="1"/>
    <col min="9489" max="9489" width="16.140625" customWidth="1"/>
    <col min="9490" max="9490" width="20.140625" customWidth="1"/>
    <col min="9491" max="9491" width="20.42578125" customWidth="1"/>
    <col min="9492" max="9492" width="23.140625" customWidth="1"/>
    <col min="9730" max="9730" width="78.140625" customWidth="1"/>
    <col min="9731" max="9732" width="15.85546875" customWidth="1"/>
    <col min="9733" max="9733" width="17" bestFit="1" customWidth="1"/>
    <col min="9734" max="9734" width="15.85546875" bestFit="1" customWidth="1"/>
    <col min="9735" max="9735" width="16.42578125" bestFit="1" customWidth="1"/>
    <col min="9736" max="9736" width="15.85546875" bestFit="1" customWidth="1"/>
    <col min="9737" max="9737" width="16.42578125" bestFit="1" customWidth="1"/>
    <col min="9738" max="9738" width="15.85546875" bestFit="1" customWidth="1"/>
    <col min="9739" max="9739" width="16.42578125" bestFit="1" customWidth="1"/>
    <col min="9740" max="9740" width="15.42578125" customWidth="1"/>
    <col min="9741" max="9741" width="15.85546875" bestFit="1" customWidth="1"/>
    <col min="9742" max="9743" width="16.42578125" bestFit="1" customWidth="1"/>
    <col min="9744" max="9744" width="16" customWidth="1"/>
    <col min="9745" max="9745" width="16.140625" customWidth="1"/>
    <col min="9746" max="9746" width="20.140625" customWidth="1"/>
    <col min="9747" max="9747" width="20.42578125" customWidth="1"/>
    <col min="9748" max="9748" width="23.140625" customWidth="1"/>
    <col min="9986" max="9986" width="78.140625" customWidth="1"/>
    <col min="9987" max="9988" width="15.85546875" customWidth="1"/>
    <col min="9989" max="9989" width="17" bestFit="1" customWidth="1"/>
    <col min="9990" max="9990" width="15.85546875" bestFit="1" customWidth="1"/>
    <col min="9991" max="9991" width="16.42578125" bestFit="1" customWidth="1"/>
    <col min="9992" max="9992" width="15.85546875" bestFit="1" customWidth="1"/>
    <col min="9993" max="9993" width="16.42578125" bestFit="1" customWidth="1"/>
    <col min="9994" max="9994" width="15.85546875" bestFit="1" customWidth="1"/>
    <col min="9995" max="9995" width="16.42578125" bestFit="1" customWidth="1"/>
    <col min="9996" max="9996" width="15.42578125" customWidth="1"/>
    <col min="9997" max="9997" width="15.85546875" bestFit="1" customWidth="1"/>
    <col min="9998" max="9999" width="16.42578125" bestFit="1" customWidth="1"/>
    <col min="10000" max="10000" width="16" customWidth="1"/>
    <col min="10001" max="10001" width="16.140625" customWidth="1"/>
    <col min="10002" max="10002" width="20.140625" customWidth="1"/>
    <col min="10003" max="10003" width="20.42578125" customWidth="1"/>
    <col min="10004" max="10004" width="23.140625" customWidth="1"/>
    <col min="10242" max="10242" width="78.140625" customWidth="1"/>
    <col min="10243" max="10244" width="15.85546875" customWidth="1"/>
    <col min="10245" max="10245" width="17" bestFit="1" customWidth="1"/>
    <col min="10246" max="10246" width="15.85546875" bestFit="1" customWidth="1"/>
    <col min="10247" max="10247" width="16.42578125" bestFit="1" customWidth="1"/>
    <col min="10248" max="10248" width="15.85546875" bestFit="1" customWidth="1"/>
    <col min="10249" max="10249" width="16.42578125" bestFit="1" customWidth="1"/>
    <col min="10250" max="10250" width="15.85546875" bestFit="1" customWidth="1"/>
    <col min="10251" max="10251" width="16.42578125" bestFit="1" customWidth="1"/>
    <col min="10252" max="10252" width="15.42578125" customWidth="1"/>
    <col min="10253" max="10253" width="15.85546875" bestFit="1" customWidth="1"/>
    <col min="10254" max="10255" width="16.42578125" bestFit="1" customWidth="1"/>
    <col min="10256" max="10256" width="16" customWidth="1"/>
    <col min="10257" max="10257" width="16.140625" customWidth="1"/>
    <col min="10258" max="10258" width="20.140625" customWidth="1"/>
    <col min="10259" max="10259" width="20.42578125" customWidth="1"/>
    <col min="10260" max="10260" width="23.140625" customWidth="1"/>
    <col min="10498" max="10498" width="78.140625" customWidth="1"/>
    <col min="10499" max="10500" width="15.85546875" customWidth="1"/>
    <col min="10501" max="10501" width="17" bestFit="1" customWidth="1"/>
    <col min="10502" max="10502" width="15.85546875" bestFit="1" customWidth="1"/>
    <col min="10503" max="10503" width="16.42578125" bestFit="1" customWidth="1"/>
    <col min="10504" max="10504" width="15.85546875" bestFit="1" customWidth="1"/>
    <col min="10505" max="10505" width="16.42578125" bestFit="1" customWidth="1"/>
    <col min="10506" max="10506" width="15.85546875" bestFit="1" customWidth="1"/>
    <col min="10507" max="10507" width="16.42578125" bestFit="1" customWidth="1"/>
    <col min="10508" max="10508" width="15.42578125" customWidth="1"/>
    <col min="10509" max="10509" width="15.85546875" bestFit="1" customWidth="1"/>
    <col min="10510" max="10511" width="16.42578125" bestFit="1" customWidth="1"/>
    <col min="10512" max="10512" width="16" customWidth="1"/>
    <col min="10513" max="10513" width="16.140625" customWidth="1"/>
    <col min="10514" max="10514" width="20.140625" customWidth="1"/>
    <col min="10515" max="10515" width="20.42578125" customWidth="1"/>
    <col min="10516" max="10516" width="23.140625" customWidth="1"/>
    <col min="10754" max="10754" width="78.140625" customWidth="1"/>
    <col min="10755" max="10756" width="15.85546875" customWidth="1"/>
    <col min="10757" max="10757" width="17" bestFit="1" customWidth="1"/>
    <col min="10758" max="10758" width="15.85546875" bestFit="1" customWidth="1"/>
    <col min="10759" max="10759" width="16.42578125" bestFit="1" customWidth="1"/>
    <col min="10760" max="10760" width="15.85546875" bestFit="1" customWidth="1"/>
    <col min="10761" max="10761" width="16.42578125" bestFit="1" customWidth="1"/>
    <col min="10762" max="10762" width="15.85546875" bestFit="1" customWidth="1"/>
    <col min="10763" max="10763" width="16.42578125" bestFit="1" customWidth="1"/>
    <col min="10764" max="10764" width="15.42578125" customWidth="1"/>
    <col min="10765" max="10765" width="15.85546875" bestFit="1" customWidth="1"/>
    <col min="10766" max="10767" width="16.42578125" bestFit="1" customWidth="1"/>
    <col min="10768" max="10768" width="16" customWidth="1"/>
    <col min="10769" max="10769" width="16.140625" customWidth="1"/>
    <col min="10770" max="10770" width="20.140625" customWidth="1"/>
    <col min="10771" max="10771" width="20.42578125" customWidth="1"/>
    <col min="10772" max="10772" width="23.140625" customWidth="1"/>
    <col min="11010" max="11010" width="78.140625" customWidth="1"/>
    <col min="11011" max="11012" width="15.85546875" customWidth="1"/>
    <col min="11013" max="11013" width="17" bestFit="1" customWidth="1"/>
    <col min="11014" max="11014" width="15.85546875" bestFit="1" customWidth="1"/>
    <col min="11015" max="11015" width="16.42578125" bestFit="1" customWidth="1"/>
    <col min="11016" max="11016" width="15.85546875" bestFit="1" customWidth="1"/>
    <col min="11017" max="11017" width="16.42578125" bestFit="1" customWidth="1"/>
    <col min="11018" max="11018" width="15.85546875" bestFit="1" customWidth="1"/>
    <col min="11019" max="11019" width="16.42578125" bestFit="1" customWidth="1"/>
    <col min="11020" max="11020" width="15.42578125" customWidth="1"/>
    <col min="11021" max="11021" width="15.85546875" bestFit="1" customWidth="1"/>
    <col min="11022" max="11023" width="16.42578125" bestFit="1" customWidth="1"/>
    <col min="11024" max="11024" width="16" customWidth="1"/>
    <col min="11025" max="11025" width="16.140625" customWidth="1"/>
    <col min="11026" max="11026" width="20.140625" customWidth="1"/>
    <col min="11027" max="11027" width="20.42578125" customWidth="1"/>
    <col min="11028" max="11028" width="23.140625" customWidth="1"/>
    <col min="11266" max="11266" width="78.140625" customWidth="1"/>
    <col min="11267" max="11268" width="15.85546875" customWidth="1"/>
    <col min="11269" max="11269" width="17" bestFit="1" customWidth="1"/>
    <col min="11270" max="11270" width="15.85546875" bestFit="1" customWidth="1"/>
    <col min="11271" max="11271" width="16.42578125" bestFit="1" customWidth="1"/>
    <col min="11272" max="11272" width="15.85546875" bestFit="1" customWidth="1"/>
    <col min="11273" max="11273" width="16.42578125" bestFit="1" customWidth="1"/>
    <col min="11274" max="11274" width="15.85546875" bestFit="1" customWidth="1"/>
    <col min="11275" max="11275" width="16.42578125" bestFit="1" customWidth="1"/>
    <col min="11276" max="11276" width="15.42578125" customWidth="1"/>
    <col min="11277" max="11277" width="15.85546875" bestFit="1" customWidth="1"/>
    <col min="11278" max="11279" width="16.42578125" bestFit="1" customWidth="1"/>
    <col min="11280" max="11280" width="16" customWidth="1"/>
    <col min="11281" max="11281" width="16.140625" customWidth="1"/>
    <col min="11282" max="11282" width="20.140625" customWidth="1"/>
    <col min="11283" max="11283" width="20.42578125" customWidth="1"/>
    <col min="11284" max="11284" width="23.140625" customWidth="1"/>
    <col min="11522" max="11522" width="78.140625" customWidth="1"/>
    <col min="11523" max="11524" width="15.85546875" customWidth="1"/>
    <col min="11525" max="11525" width="17" bestFit="1" customWidth="1"/>
    <col min="11526" max="11526" width="15.85546875" bestFit="1" customWidth="1"/>
    <col min="11527" max="11527" width="16.42578125" bestFit="1" customWidth="1"/>
    <col min="11528" max="11528" width="15.85546875" bestFit="1" customWidth="1"/>
    <col min="11529" max="11529" width="16.42578125" bestFit="1" customWidth="1"/>
    <col min="11530" max="11530" width="15.85546875" bestFit="1" customWidth="1"/>
    <col min="11531" max="11531" width="16.42578125" bestFit="1" customWidth="1"/>
    <col min="11532" max="11532" width="15.42578125" customWidth="1"/>
    <col min="11533" max="11533" width="15.85546875" bestFit="1" customWidth="1"/>
    <col min="11534" max="11535" width="16.42578125" bestFit="1" customWidth="1"/>
    <col min="11536" max="11536" width="16" customWidth="1"/>
    <col min="11537" max="11537" width="16.140625" customWidth="1"/>
    <col min="11538" max="11538" width="20.140625" customWidth="1"/>
    <col min="11539" max="11539" width="20.42578125" customWidth="1"/>
    <col min="11540" max="11540" width="23.140625" customWidth="1"/>
    <col min="11778" max="11778" width="78.140625" customWidth="1"/>
    <col min="11779" max="11780" width="15.85546875" customWidth="1"/>
    <col min="11781" max="11781" width="17" bestFit="1" customWidth="1"/>
    <col min="11782" max="11782" width="15.85546875" bestFit="1" customWidth="1"/>
    <col min="11783" max="11783" width="16.42578125" bestFit="1" customWidth="1"/>
    <col min="11784" max="11784" width="15.85546875" bestFit="1" customWidth="1"/>
    <col min="11785" max="11785" width="16.42578125" bestFit="1" customWidth="1"/>
    <col min="11786" max="11786" width="15.85546875" bestFit="1" customWidth="1"/>
    <col min="11787" max="11787" width="16.42578125" bestFit="1" customWidth="1"/>
    <col min="11788" max="11788" width="15.42578125" customWidth="1"/>
    <col min="11789" max="11789" width="15.85546875" bestFit="1" customWidth="1"/>
    <col min="11790" max="11791" width="16.42578125" bestFit="1" customWidth="1"/>
    <col min="11792" max="11792" width="16" customWidth="1"/>
    <col min="11793" max="11793" width="16.140625" customWidth="1"/>
    <col min="11794" max="11794" width="20.140625" customWidth="1"/>
    <col min="11795" max="11795" width="20.42578125" customWidth="1"/>
    <col min="11796" max="11796" width="23.140625" customWidth="1"/>
    <col min="12034" max="12034" width="78.140625" customWidth="1"/>
    <col min="12035" max="12036" width="15.85546875" customWidth="1"/>
    <col min="12037" max="12037" width="17" bestFit="1" customWidth="1"/>
    <col min="12038" max="12038" width="15.85546875" bestFit="1" customWidth="1"/>
    <col min="12039" max="12039" width="16.42578125" bestFit="1" customWidth="1"/>
    <col min="12040" max="12040" width="15.85546875" bestFit="1" customWidth="1"/>
    <col min="12041" max="12041" width="16.42578125" bestFit="1" customWidth="1"/>
    <col min="12042" max="12042" width="15.85546875" bestFit="1" customWidth="1"/>
    <col min="12043" max="12043" width="16.42578125" bestFit="1" customWidth="1"/>
    <col min="12044" max="12044" width="15.42578125" customWidth="1"/>
    <col min="12045" max="12045" width="15.85546875" bestFit="1" customWidth="1"/>
    <col min="12046" max="12047" width="16.42578125" bestFit="1" customWidth="1"/>
    <col min="12048" max="12048" width="16" customWidth="1"/>
    <col min="12049" max="12049" width="16.140625" customWidth="1"/>
    <col min="12050" max="12050" width="20.140625" customWidth="1"/>
    <col min="12051" max="12051" width="20.42578125" customWidth="1"/>
    <col min="12052" max="12052" width="23.140625" customWidth="1"/>
    <col min="12290" max="12290" width="78.140625" customWidth="1"/>
    <col min="12291" max="12292" width="15.85546875" customWidth="1"/>
    <col min="12293" max="12293" width="17" bestFit="1" customWidth="1"/>
    <col min="12294" max="12294" width="15.85546875" bestFit="1" customWidth="1"/>
    <col min="12295" max="12295" width="16.42578125" bestFit="1" customWidth="1"/>
    <col min="12296" max="12296" width="15.85546875" bestFit="1" customWidth="1"/>
    <col min="12297" max="12297" width="16.42578125" bestFit="1" customWidth="1"/>
    <col min="12298" max="12298" width="15.85546875" bestFit="1" customWidth="1"/>
    <col min="12299" max="12299" width="16.42578125" bestFit="1" customWidth="1"/>
    <col min="12300" max="12300" width="15.42578125" customWidth="1"/>
    <col min="12301" max="12301" width="15.85546875" bestFit="1" customWidth="1"/>
    <col min="12302" max="12303" width="16.42578125" bestFit="1" customWidth="1"/>
    <col min="12304" max="12304" width="16" customWidth="1"/>
    <col min="12305" max="12305" width="16.140625" customWidth="1"/>
    <col min="12306" max="12306" width="20.140625" customWidth="1"/>
    <col min="12307" max="12307" width="20.42578125" customWidth="1"/>
    <col min="12308" max="12308" width="23.140625" customWidth="1"/>
    <col min="12546" max="12546" width="78.140625" customWidth="1"/>
    <col min="12547" max="12548" width="15.85546875" customWidth="1"/>
    <col min="12549" max="12549" width="17" bestFit="1" customWidth="1"/>
    <col min="12550" max="12550" width="15.85546875" bestFit="1" customWidth="1"/>
    <col min="12551" max="12551" width="16.42578125" bestFit="1" customWidth="1"/>
    <col min="12552" max="12552" width="15.85546875" bestFit="1" customWidth="1"/>
    <col min="12553" max="12553" width="16.42578125" bestFit="1" customWidth="1"/>
    <col min="12554" max="12554" width="15.85546875" bestFit="1" customWidth="1"/>
    <col min="12555" max="12555" width="16.42578125" bestFit="1" customWidth="1"/>
    <col min="12556" max="12556" width="15.42578125" customWidth="1"/>
    <col min="12557" max="12557" width="15.85546875" bestFit="1" customWidth="1"/>
    <col min="12558" max="12559" width="16.42578125" bestFit="1" customWidth="1"/>
    <col min="12560" max="12560" width="16" customWidth="1"/>
    <col min="12561" max="12561" width="16.140625" customWidth="1"/>
    <col min="12562" max="12562" width="20.140625" customWidth="1"/>
    <col min="12563" max="12563" width="20.42578125" customWidth="1"/>
    <col min="12564" max="12564" width="23.140625" customWidth="1"/>
    <col min="12802" max="12802" width="78.140625" customWidth="1"/>
    <col min="12803" max="12804" width="15.85546875" customWidth="1"/>
    <col min="12805" max="12805" width="17" bestFit="1" customWidth="1"/>
    <col min="12806" max="12806" width="15.85546875" bestFit="1" customWidth="1"/>
    <col min="12807" max="12807" width="16.42578125" bestFit="1" customWidth="1"/>
    <col min="12808" max="12808" width="15.85546875" bestFit="1" customWidth="1"/>
    <col min="12809" max="12809" width="16.42578125" bestFit="1" customWidth="1"/>
    <col min="12810" max="12810" width="15.85546875" bestFit="1" customWidth="1"/>
    <col min="12811" max="12811" width="16.42578125" bestFit="1" customWidth="1"/>
    <col min="12812" max="12812" width="15.42578125" customWidth="1"/>
    <col min="12813" max="12813" width="15.85546875" bestFit="1" customWidth="1"/>
    <col min="12814" max="12815" width="16.42578125" bestFit="1" customWidth="1"/>
    <col min="12816" max="12816" width="16" customWidth="1"/>
    <col min="12817" max="12817" width="16.140625" customWidth="1"/>
    <col min="12818" max="12818" width="20.140625" customWidth="1"/>
    <col min="12819" max="12819" width="20.42578125" customWidth="1"/>
    <col min="12820" max="12820" width="23.140625" customWidth="1"/>
    <col min="13058" max="13058" width="78.140625" customWidth="1"/>
    <col min="13059" max="13060" width="15.85546875" customWidth="1"/>
    <col min="13061" max="13061" width="17" bestFit="1" customWidth="1"/>
    <col min="13062" max="13062" width="15.85546875" bestFit="1" customWidth="1"/>
    <col min="13063" max="13063" width="16.42578125" bestFit="1" customWidth="1"/>
    <col min="13064" max="13064" width="15.85546875" bestFit="1" customWidth="1"/>
    <col min="13065" max="13065" width="16.42578125" bestFit="1" customWidth="1"/>
    <col min="13066" max="13066" width="15.85546875" bestFit="1" customWidth="1"/>
    <col min="13067" max="13067" width="16.42578125" bestFit="1" customWidth="1"/>
    <col min="13068" max="13068" width="15.42578125" customWidth="1"/>
    <col min="13069" max="13069" width="15.85546875" bestFit="1" customWidth="1"/>
    <col min="13070" max="13071" width="16.42578125" bestFit="1" customWidth="1"/>
    <col min="13072" max="13072" width="16" customWidth="1"/>
    <col min="13073" max="13073" width="16.140625" customWidth="1"/>
    <col min="13074" max="13074" width="20.140625" customWidth="1"/>
    <col min="13075" max="13075" width="20.42578125" customWidth="1"/>
    <col min="13076" max="13076" width="23.140625" customWidth="1"/>
    <col min="13314" max="13314" width="78.140625" customWidth="1"/>
    <col min="13315" max="13316" width="15.85546875" customWidth="1"/>
    <col min="13317" max="13317" width="17" bestFit="1" customWidth="1"/>
    <col min="13318" max="13318" width="15.85546875" bestFit="1" customWidth="1"/>
    <col min="13319" max="13319" width="16.42578125" bestFit="1" customWidth="1"/>
    <col min="13320" max="13320" width="15.85546875" bestFit="1" customWidth="1"/>
    <col min="13321" max="13321" width="16.42578125" bestFit="1" customWidth="1"/>
    <col min="13322" max="13322" width="15.85546875" bestFit="1" customWidth="1"/>
    <col min="13323" max="13323" width="16.42578125" bestFit="1" customWidth="1"/>
    <col min="13324" max="13324" width="15.42578125" customWidth="1"/>
    <col min="13325" max="13325" width="15.85546875" bestFit="1" customWidth="1"/>
    <col min="13326" max="13327" width="16.42578125" bestFit="1" customWidth="1"/>
    <col min="13328" max="13328" width="16" customWidth="1"/>
    <col min="13329" max="13329" width="16.140625" customWidth="1"/>
    <col min="13330" max="13330" width="20.140625" customWidth="1"/>
    <col min="13331" max="13331" width="20.42578125" customWidth="1"/>
    <col min="13332" max="13332" width="23.140625" customWidth="1"/>
    <col min="13570" max="13570" width="78.140625" customWidth="1"/>
    <col min="13571" max="13572" width="15.85546875" customWidth="1"/>
    <col min="13573" max="13573" width="17" bestFit="1" customWidth="1"/>
    <col min="13574" max="13574" width="15.85546875" bestFit="1" customWidth="1"/>
    <col min="13575" max="13575" width="16.42578125" bestFit="1" customWidth="1"/>
    <col min="13576" max="13576" width="15.85546875" bestFit="1" customWidth="1"/>
    <col min="13577" max="13577" width="16.42578125" bestFit="1" customWidth="1"/>
    <col min="13578" max="13578" width="15.85546875" bestFit="1" customWidth="1"/>
    <col min="13579" max="13579" width="16.42578125" bestFit="1" customWidth="1"/>
    <col min="13580" max="13580" width="15.42578125" customWidth="1"/>
    <col min="13581" max="13581" width="15.85546875" bestFit="1" customWidth="1"/>
    <col min="13582" max="13583" width="16.42578125" bestFit="1" customWidth="1"/>
    <col min="13584" max="13584" width="16" customWidth="1"/>
    <col min="13585" max="13585" width="16.140625" customWidth="1"/>
    <col min="13586" max="13586" width="20.140625" customWidth="1"/>
    <col min="13587" max="13587" width="20.42578125" customWidth="1"/>
    <col min="13588" max="13588" width="23.140625" customWidth="1"/>
    <col min="13826" max="13826" width="78.140625" customWidth="1"/>
    <col min="13827" max="13828" width="15.85546875" customWidth="1"/>
    <col min="13829" max="13829" width="17" bestFit="1" customWidth="1"/>
    <col min="13830" max="13830" width="15.85546875" bestFit="1" customWidth="1"/>
    <col min="13831" max="13831" width="16.42578125" bestFit="1" customWidth="1"/>
    <col min="13832" max="13832" width="15.85546875" bestFit="1" customWidth="1"/>
    <col min="13833" max="13833" width="16.42578125" bestFit="1" customWidth="1"/>
    <col min="13834" max="13834" width="15.85546875" bestFit="1" customWidth="1"/>
    <col min="13835" max="13835" width="16.42578125" bestFit="1" customWidth="1"/>
    <col min="13836" max="13836" width="15.42578125" customWidth="1"/>
    <col min="13837" max="13837" width="15.85546875" bestFit="1" customWidth="1"/>
    <col min="13838" max="13839" width="16.42578125" bestFit="1" customWidth="1"/>
    <col min="13840" max="13840" width="16" customWidth="1"/>
    <col min="13841" max="13841" width="16.140625" customWidth="1"/>
    <col min="13842" max="13842" width="20.140625" customWidth="1"/>
    <col min="13843" max="13843" width="20.42578125" customWidth="1"/>
    <col min="13844" max="13844" width="23.140625" customWidth="1"/>
    <col min="14082" max="14082" width="78.140625" customWidth="1"/>
    <col min="14083" max="14084" width="15.85546875" customWidth="1"/>
    <col min="14085" max="14085" width="17" bestFit="1" customWidth="1"/>
    <col min="14086" max="14086" width="15.85546875" bestFit="1" customWidth="1"/>
    <col min="14087" max="14087" width="16.42578125" bestFit="1" customWidth="1"/>
    <col min="14088" max="14088" width="15.85546875" bestFit="1" customWidth="1"/>
    <col min="14089" max="14089" width="16.42578125" bestFit="1" customWidth="1"/>
    <col min="14090" max="14090" width="15.85546875" bestFit="1" customWidth="1"/>
    <col min="14091" max="14091" width="16.42578125" bestFit="1" customWidth="1"/>
    <col min="14092" max="14092" width="15.42578125" customWidth="1"/>
    <col min="14093" max="14093" width="15.85546875" bestFit="1" customWidth="1"/>
    <col min="14094" max="14095" width="16.42578125" bestFit="1" customWidth="1"/>
    <col min="14096" max="14096" width="16" customWidth="1"/>
    <col min="14097" max="14097" width="16.140625" customWidth="1"/>
    <col min="14098" max="14098" width="20.140625" customWidth="1"/>
    <col min="14099" max="14099" width="20.42578125" customWidth="1"/>
    <col min="14100" max="14100" width="23.140625" customWidth="1"/>
    <col min="14338" max="14338" width="78.140625" customWidth="1"/>
    <col min="14339" max="14340" width="15.85546875" customWidth="1"/>
    <col min="14341" max="14341" width="17" bestFit="1" customWidth="1"/>
    <col min="14342" max="14342" width="15.85546875" bestFit="1" customWidth="1"/>
    <col min="14343" max="14343" width="16.42578125" bestFit="1" customWidth="1"/>
    <col min="14344" max="14344" width="15.85546875" bestFit="1" customWidth="1"/>
    <col min="14345" max="14345" width="16.42578125" bestFit="1" customWidth="1"/>
    <col min="14346" max="14346" width="15.85546875" bestFit="1" customWidth="1"/>
    <col min="14347" max="14347" width="16.42578125" bestFit="1" customWidth="1"/>
    <col min="14348" max="14348" width="15.42578125" customWidth="1"/>
    <col min="14349" max="14349" width="15.85546875" bestFit="1" customWidth="1"/>
    <col min="14350" max="14351" width="16.42578125" bestFit="1" customWidth="1"/>
    <col min="14352" max="14352" width="16" customWidth="1"/>
    <col min="14353" max="14353" width="16.140625" customWidth="1"/>
    <col min="14354" max="14354" width="20.140625" customWidth="1"/>
    <col min="14355" max="14355" width="20.42578125" customWidth="1"/>
    <col min="14356" max="14356" width="23.140625" customWidth="1"/>
    <col min="14594" max="14594" width="78.140625" customWidth="1"/>
    <col min="14595" max="14596" width="15.85546875" customWidth="1"/>
    <col min="14597" max="14597" width="17" bestFit="1" customWidth="1"/>
    <col min="14598" max="14598" width="15.85546875" bestFit="1" customWidth="1"/>
    <col min="14599" max="14599" width="16.42578125" bestFit="1" customWidth="1"/>
    <col min="14600" max="14600" width="15.85546875" bestFit="1" customWidth="1"/>
    <col min="14601" max="14601" width="16.42578125" bestFit="1" customWidth="1"/>
    <col min="14602" max="14602" width="15.85546875" bestFit="1" customWidth="1"/>
    <col min="14603" max="14603" width="16.42578125" bestFit="1" customWidth="1"/>
    <col min="14604" max="14604" width="15.42578125" customWidth="1"/>
    <col min="14605" max="14605" width="15.85546875" bestFit="1" customWidth="1"/>
    <col min="14606" max="14607" width="16.42578125" bestFit="1" customWidth="1"/>
    <col min="14608" max="14608" width="16" customWidth="1"/>
    <col min="14609" max="14609" width="16.140625" customWidth="1"/>
    <col min="14610" max="14610" width="20.140625" customWidth="1"/>
    <col min="14611" max="14611" width="20.42578125" customWidth="1"/>
    <col min="14612" max="14612" width="23.140625" customWidth="1"/>
    <col min="14850" max="14850" width="78.140625" customWidth="1"/>
    <col min="14851" max="14852" width="15.85546875" customWidth="1"/>
    <col min="14853" max="14853" width="17" bestFit="1" customWidth="1"/>
    <col min="14854" max="14854" width="15.85546875" bestFit="1" customWidth="1"/>
    <col min="14855" max="14855" width="16.42578125" bestFit="1" customWidth="1"/>
    <col min="14856" max="14856" width="15.85546875" bestFit="1" customWidth="1"/>
    <col min="14857" max="14857" width="16.42578125" bestFit="1" customWidth="1"/>
    <col min="14858" max="14858" width="15.85546875" bestFit="1" customWidth="1"/>
    <col min="14859" max="14859" width="16.42578125" bestFit="1" customWidth="1"/>
    <col min="14860" max="14860" width="15.42578125" customWidth="1"/>
    <col min="14861" max="14861" width="15.85546875" bestFit="1" customWidth="1"/>
    <col min="14862" max="14863" width="16.42578125" bestFit="1" customWidth="1"/>
    <col min="14864" max="14864" width="16" customWidth="1"/>
    <col min="14865" max="14865" width="16.140625" customWidth="1"/>
    <col min="14866" max="14866" width="20.140625" customWidth="1"/>
    <col min="14867" max="14867" width="20.42578125" customWidth="1"/>
    <col min="14868" max="14868" width="23.140625" customWidth="1"/>
    <col min="15106" max="15106" width="78.140625" customWidth="1"/>
    <col min="15107" max="15108" width="15.85546875" customWidth="1"/>
    <col min="15109" max="15109" width="17" bestFit="1" customWidth="1"/>
    <col min="15110" max="15110" width="15.85546875" bestFit="1" customWidth="1"/>
    <col min="15111" max="15111" width="16.42578125" bestFit="1" customWidth="1"/>
    <col min="15112" max="15112" width="15.85546875" bestFit="1" customWidth="1"/>
    <col min="15113" max="15113" width="16.42578125" bestFit="1" customWidth="1"/>
    <col min="15114" max="15114" width="15.85546875" bestFit="1" customWidth="1"/>
    <col min="15115" max="15115" width="16.42578125" bestFit="1" customWidth="1"/>
    <col min="15116" max="15116" width="15.42578125" customWidth="1"/>
    <col min="15117" max="15117" width="15.85546875" bestFit="1" customWidth="1"/>
    <col min="15118" max="15119" width="16.42578125" bestFit="1" customWidth="1"/>
    <col min="15120" max="15120" width="16" customWidth="1"/>
    <col min="15121" max="15121" width="16.140625" customWidth="1"/>
    <col min="15122" max="15122" width="20.140625" customWidth="1"/>
    <col min="15123" max="15123" width="20.42578125" customWidth="1"/>
    <col min="15124" max="15124" width="23.140625" customWidth="1"/>
    <col min="15362" max="15362" width="78.140625" customWidth="1"/>
    <col min="15363" max="15364" width="15.85546875" customWidth="1"/>
    <col min="15365" max="15365" width="17" bestFit="1" customWidth="1"/>
    <col min="15366" max="15366" width="15.85546875" bestFit="1" customWidth="1"/>
    <col min="15367" max="15367" width="16.42578125" bestFit="1" customWidth="1"/>
    <col min="15368" max="15368" width="15.85546875" bestFit="1" customWidth="1"/>
    <col min="15369" max="15369" width="16.42578125" bestFit="1" customWidth="1"/>
    <col min="15370" max="15370" width="15.85546875" bestFit="1" customWidth="1"/>
    <col min="15371" max="15371" width="16.42578125" bestFit="1" customWidth="1"/>
    <col min="15372" max="15372" width="15.42578125" customWidth="1"/>
    <col min="15373" max="15373" width="15.85546875" bestFit="1" customWidth="1"/>
    <col min="15374" max="15375" width="16.42578125" bestFit="1" customWidth="1"/>
    <col min="15376" max="15376" width="16" customWidth="1"/>
    <col min="15377" max="15377" width="16.140625" customWidth="1"/>
    <col min="15378" max="15378" width="20.140625" customWidth="1"/>
    <col min="15379" max="15379" width="20.42578125" customWidth="1"/>
    <col min="15380" max="15380" width="23.140625" customWidth="1"/>
    <col min="15618" max="15618" width="78.140625" customWidth="1"/>
    <col min="15619" max="15620" width="15.85546875" customWidth="1"/>
    <col min="15621" max="15621" width="17" bestFit="1" customWidth="1"/>
    <col min="15622" max="15622" width="15.85546875" bestFit="1" customWidth="1"/>
    <col min="15623" max="15623" width="16.42578125" bestFit="1" customWidth="1"/>
    <col min="15624" max="15624" width="15.85546875" bestFit="1" customWidth="1"/>
    <col min="15625" max="15625" width="16.42578125" bestFit="1" customWidth="1"/>
    <col min="15626" max="15626" width="15.85546875" bestFit="1" customWidth="1"/>
    <col min="15627" max="15627" width="16.42578125" bestFit="1" customWidth="1"/>
    <col min="15628" max="15628" width="15.42578125" customWidth="1"/>
    <col min="15629" max="15629" width="15.85546875" bestFit="1" customWidth="1"/>
    <col min="15630" max="15631" width="16.42578125" bestFit="1" customWidth="1"/>
    <col min="15632" max="15632" width="16" customWidth="1"/>
    <col min="15633" max="15633" width="16.140625" customWidth="1"/>
    <col min="15634" max="15634" width="20.140625" customWidth="1"/>
    <col min="15635" max="15635" width="20.42578125" customWidth="1"/>
    <col min="15636" max="15636" width="23.140625" customWidth="1"/>
    <col min="15874" max="15874" width="78.140625" customWidth="1"/>
    <col min="15875" max="15876" width="15.85546875" customWidth="1"/>
    <col min="15877" max="15877" width="17" bestFit="1" customWidth="1"/>
    <col min="15878" max="15878" width="15.85546875" bestFit="1" customWidth="1"/>
    <col min="15879" max="15879" width="16.42578125" bestFit="1" customWidth="1"/>
    <col min="15880" max="15880" width="15.85546875" bestFit="1" customWidth="1"/>
    <col min="15881" max="15881" width="16.42578125" bestFit="1" customWidth="1"/>
    <col min="15882" max="15882" width="15.85546875" bestFit="1" customWidth="1"/>
    <col min="15883" max="15883" width="16.42578125" bestFit="1" customWidth="1"/>
    <col min="15884" max="15884" width="15.42578125" customWidth="1"/>
    <col min="15885" max="15885" width="15.85546875" bestFit="1" customWidth="1"/>
    <col min="15886" max="15887" width="16.42578125" bestFit="1" customWidth="1"/>
    <col min="15888" max="15888" width="16" customWidth="1"/>
    <col min="15889" max="15889" width="16.140625" customWidth="1"/>
    <col min="15890" max="15890" width="20.140625" customWidth="1"/>
    <col min="15891" max="15891" width="20.42578125" customWidth="1"/>
    <col min="15892" max="15892" width="23.140625" customWidth="1"/>
    <col min="16130" max="16130" width="78.140625" customWidth="1"/>
    <col min="16131" max="16132" width="15.85546875" customWidth="1"/>
    <col min="16133" max="16133" width="17" bestFit="1" customWidth="1"/>
    <col min="16134" max="16134" width="15.85546875" bestFit="1" customWidth="1"/>
    <col min="16135" max="16135" width="16.42578125" bestFit="1" customWidth="1"/>
    <col min="16136" max="16136" width="15.85546875" bestFit="1" customWidth="1"/>
    <col min="16137" max="16137" width="16.42578125" bestFit="1" customWidth="1"/>
    <col min="16138" max="16138" width="15.85546875" bestFit="1" customWidth="1"/>
    <col min="16139" max="16139" width="16.42578125" bestFit="1" customWidth="1"/>
    <col min="16140" max="16140" width="15.42578125" customWidth="1"/>
    <col min="16141" max="16141" width="15.85546875" bestFit="1" customWidth="1"/>
    <col min="16142" max="16143" width="16.42578125" bestFit="1" customWidth="1"/>
    <col min="16144" max="16144" width="16" customWidth="1"/>
    <col min="16145" max="16145" width="16.140625" customWidth="1"/>
    <col min="16146" max="16146" width="20.140625" customWidth="1"/>
    <col min="16147" max="16147" width="20.42578125" customWidth="1"/>
    <col min="16148" max="16148" width="23.140625" customWidth="1"/>
  </cols>
  <sheetData>
    <row r="4" spans="1:21" ht="26.25" x14ac:dyDescent="0.4">
      <c r="A4" s="34" t="s">
        <v>328</v>
      </c>
    </row>
    <row r="5" spans="1:21" x14ac:dyDescent="0.25">
      <c r="A5" s="11" t="s">
        <v>329</v>
      </c>
    </row>
    <row r="7" spans="1:21" ht="26.25" x14ac:dyDescent="0.4">
      <c r="A7" s="308" t="s">
        <v>330</v>
      </c>
      <c r="B7" s="309"/>
      <c r="C7" s="309"/>
      <c r="D7" s="309"/>
      <c r="E7" s="309"/>
      <c r="F7" s="309"/>
      <c r="G7" s="309"/>
      <c r="H7" s="309"/>
      <c r="I7" s="309"/>
      <c r="J7" s="309"/>
      <c r="K7" s="309"/>
      <c r="L7" s="309"/>
      <c r="M7" s="309"/>
      <c r="N7" s="309"/>
      <c r="O7" s="309"/>
      <c r="P7" s="309"/>
      <c r="Q7" s="309"/>
      <c r="R7" s="309"/>
      <c r="S7" s="365" t="s">
        <v>473</v>
      </c>
      <c r="T7" s="346" t="s">
        <v>445</v>
      </c>
    </row>
    <row r="8" spans="1:21" ht="30" customHeight="1" x14ac:dyDescent="0.25">
      <c r="A8" s="12" t="s">
        <v>331</v>
      </c>
      <c r="B8" s="12">
        <v>2001</v>
      </c>
      <c r="C8" s="12">
        <v>2002</v>
      </c>
      <c r="D8" s="12">
        <v>2003</v>
      </c>
      <c r="E8" s="12">
        <v>2004</v>
      </c>
      <c r="F8" s="12">
        <v>2005</v>
      </c>
      <c r="G8" s="12">
        <v>2006</v>
      </c>
      <c r="H8" s="12">
        <v>2007</v>
      </c>
      <c r="I8" s="12">
        <v>2008</v>
      </c>
      <c r="J8" s="12">
        <v>2009</v>
      </c>
      <c r="K8" s="12">
        <v>2010</v>
      </c>
      <c r="L8" s="12">
        <v>2011</v>
      </c>
      <c r="M8" s="12">
        <v>2012</v>
      </c>
      <c r="N8" s="12">
        <v>2013</v>
      </c>
      <c r="O8" s="237">
        <v>2014</v>
      </c>
      <c r="P8" s="237">
        <v>2015</v>
      </c>
      <c r="Q8" s="237">
        <v>2016</v>
      </c>
      <c r="R8" s="40">
        <v>2017</v>
      </c>
      <c r="S8" s="367"/>
      <c r="T8" s="348"/>
      <c r="U8" s="330"/>
    </row>
    <row r="9" spans="1:21" x14ac:dyDescent="0.25">
      <c r="A9" s="25" t="s">
        <v>332</v>
      </c>
      <c r="B9" s="25"/>
      <c r="C9" s="26">
        <v>194000</v>
      </c>
      <c r="D9" s="26">
        <v>198400</v>
      </c>
      <c r="E9" s="26">
        <v>205200</v>
      </c>
      <c r="F9" s="26">
        <v>204200</v>
      </c>
      <c r="G9" s="26">
        <v>208100</v>
      </c>
      <c r="H9" s="26">
        <v>204200</v>
      </c>
      <c r="I9" s="26">
        <v>204052</v>
      </c>
      <c r="J9" s="26">
        <v>197760</v>
      </c>
      <c r="K9" s="26">
        <v>198253</v>
      </c>
      <c r="L9" s="26">
        <v>195207</v>
      </c>
      <c r="M9" s="26">
        <v>197875</v>
      </c>
      <c r="N9" s="26">
        <v>234708</v>
      </c>
      <c r="O9" s="240">
        <v>238259</v>
      </c>
      <c r="P9" s="187">
        <v>229047</v>
      </c>
      <c r="Q9" s="187">
        <v>243078</v>
      </c>
      <c r="R9" s="187">
        <v>229580</v>
      </c>
      <c r="S9" s="312">
        <v>0.25297938144329896</v>
      </c>
      <c r="T9" s="238"/>
      <c r="U9" s="326">
        <f>SUM((R9-C9)/C9)</f>
        <v>0.1834020618556701</v>
      </c>
    </row>
    <row r="10" spans="1:21" x14ac:dyDescent="0.25">
      <c r="A10" s="25" t="s">
        <v>333</v>
      </c>
      <c r="B10" s="25"/>
      <c r="C10" s="25"/>
      <c r="D10" s="25"/>
      <c r="E10" s="25"/>
      <c r="F10" s="25"/>
      <c r="G10" s="25"/>
      <c r="H10" s="27"/>
      <c r="I10" s="27">
        <v>0.316</v>
      </c>
      <c r="J10" s="27">
        <v>0.31900000000000001</v>
      </c>
      <c r="K10" s="27">
        <v>0.318</v>
      </c>
      <c r="L10" s="27">
        <v>0.31900000000000001</v>
      </c>
      <c r="M10" s="27">
        <v>0.32</v>
      </c>
      <c r="N10" s="27">
        <v>0.3787927695287282</v>
      </c>
      <c r="O10" s="312">
        <v>0.38</v>
      </c>
      <c r="P10" s="312">
        <v>0.37</v>
      </c>
      <c r="Q10" s="312">
        <v>0.41523402801503245</v>
      </c>
      <c r="R10" s="312">
        <v>0.44563151836546133</v>
      </c>
      <c r="S10" s="312"/>
      <c r="T10" s="238"/>
      <c r="U10" s="326"/>
    </row>
    <row r="11" spans="1:21" x14ac:dyDescent="0.25">
      <c r="A11" s="25" t="s">
        <v>334</v>
      </c>
      <c r="B11" s="25"/>
      <c r="C11" s="26">
        <v>35513</v>
      </c>
      <c r="D11" s="26">
        <v>36513</v>
      </c>
      <c r="E11" s="26">
        <v>38150</v>
      </c>
      <c r="F11" s="26">
        <v>39198</v>
      </c>
      <c r="G11" s="26">
        <v>40673</v>
      </c>
      <c r="H11" s="26">
        <v>40542</v>
      </c>
      <c r="I11" s="26">
        <v>42107</v>
      </c>
      <c r="J11" s="26">
        <v>42842</v>
      </c>
      <c r="K11" s="26">
        <v>45146</v>
      </c>
      <c r="L11" s="26">
        <v>45330</v>
      </c>
      <c r="M11" s="26">
        <v>45631</v>
      </c>
      <c r="N11" s="26">
        <v>46420</v>
      </c>
      <c r="O11" s="240">
        <v>46003</v>
      </c>
      <c r="P11" s="313">
        <v>49587</v>
      </c>
      <c r="Q11" s="313">
        <v>48360</v>
      </c>
      <c r="R11" s="313">
        <v>44841</v>
      </c>
      <c r="S11" s="312">
        <v>0.36175485033649651</v>
      </c>
      <c r="T11" s="238"/>
      <c r="U11" s="326">
        <f t="shared" ref="U11" si="0">SUM((R11-C11)/C11)</f>
        <v>0.26266437642553431</v>
      </c>
    </row>
    <row r="12" spans="1:21" x14ac:dyDescent="0.25">
      <c r="A12" s="29" t="s">
        <v>335</v>
      </c>
      <c r="B12" s="29"/>
      <c r="C12" s="29">
        <v>5.5E-2</v>
      </c>
      <c r="D12" s="29">
        <v>5.5E-2</v>
      </c>
      <c r="E12" s="29">
        <v>5.6000000000000001E-2</v>
      </c>
      <c r="F12" s="29">
        <v>5.7000000000000002E-2</v>
      </c>
      <c r="G12" s="29">
        <v>5.7000000000000002E-2</v>
      </c>
      <c r="H12" s="29">
        <v>5.6000000000000001E-2</v>
      </c>
      <c r="I12" s="29">
        <v>5.7000000000000002E-2</v>
      </c>
      <c r="J12" s="29">
        <v>5.7000000000000002E-2</v>
      </c>
      <c r="K12" s="29">
        <v>5.7633878190889082E-2</v>
      </c>
      <c r="L12" s="29">
        <v>5.8000000000000003E-2</v>
      </c>
      <c r="M12" s="29">
        <v>5.8540083619527304E-2</v>
      </c>
      <c r="N12" s="29">
        <v>6.0001215018141256E-2</v>
      </c>
      <c r="O12" s="29">
        <v>6.1986371972129507E-2</v>
      </c>
      <c r="P12" s="29">
        <v>6.5364310430054376E-2</v>
      </c>
      <c r="Q12" s="29">
        <v>6.4985937182948317E-2</v>
      </c>
      <c r="R12" s="29">
        <v>0.06</v>
      </c>
      <c r="S12" s="312"/>
      <c r="T12" s="238"/>
      <c r="U12" s="330"/>
    </row>
    <row r="13" spans="1:21" x14ac:dyDescent="0.25">
      <c r="A13" s="79" t="s">
        <v>336</v>
      </c>
      <c r="T13" s="236"/>
      <c r="U13" s="236"/>
    </row>
    <row r="14" spans="1:21" x14ac:dyDescent="0.25">
      <c r="N14" s="17"/>
      <c r="O14" s="17"/>
      <c r="T14" s="236"/>
      <c r="U14" s="236"/>
    </row>
    <row r="15" spans="1:21" ht="26.25" customHeight="1" x14ac:dyDescent="0.4">
      <c r="A15" s="308" t="s">
        <v>337</v>
      </c>
      <c r="B15" s="309"/>
      <c r="C15" s="309"/>
      <c r="D15" s="309"/>
      <c r="E15" s="309"/>
      <c r="F15" s="309"/>
      <c r="G15" s="309"/>
      <c r="H15" s="309"/>
      <c r="I15" s="309"/>
      <c r="J15" s="309"/>
      <c r="K15" s="309"/>
      <c r="L15" s="309"/>
      <c r="M15" s="309"/>
      <c r="N15" s="309"/>
      <c r="O15" s="309"/>
      <c r="P15" s="309"/>
      <c r="Q15" s="309"/>
      <c r="R15" s="309"/>
      <c r="S15" s="365" t="s">
        <v>536</v>
      </c>
      <c r="T15" s="365" t="s">
        <v>537</v>
      </c>
      <c r="U15" s="346" t="s">
        <v>445</v>
      </c>
    </row>
    <row r="16" spans="1:21" ht="44.25" customHeight="1" x14ac:dyDescent="0.25">
      <c r="A16" s="243" t="s">
        <v>532</v>
      </c>
      <c r="B16" s="237">
        <v>2001</v>
      </c>
      <c r="C16" s="237">
        <v>2002</v>
      </c>
      <c r="D16" s="237">
        <v>2003</v>
      </c>
      <c r="E16" s="237">
        <v>2004</v>
      </c>
      <c r="F16" s="237">
        <v>2005</v>
      </c>
      <c r="G16" s="237">
        <v>2006</v>
      </c>
      <c r="H16" s="237">
        <v>2007</v>
      </c>
      <c r="I16" s="237">
        <v>2008</v>
      </c>
      <c r="J16" s="237">
        <v>2009</v>
      </c>
      <c r="K16" s="237">
        <v>2010</v>
      </c>
      <c r="L16" s="237">
        <v>2011</v>
      </c>
      <c r="M16" s="237">
        <v>2012</v>
      </c>
      <c r="N16" s="237">
        <v>2013</v>
      </c>
      <c r="O16" s="237">
        <v>2014</v>
      </c>
      <c r="P16" s="237">
        <v>2015</v>
      </c>
      <c r="Q16" s="237">
        <v>2016</v>
      </c>
      <c r="R16" s="40">
        <v>2017</v>
      </c>
      <c r="S16" s="367"/>
      <c r="T16" s="367"/>
      <c r="U16" s="348"/>
    </row>
    <row r="17" spans="1:22" ht="17.25" x14ac:dyDescent="0.25">
      <c r="A17" s="25" t="s">
        <v>535</v>
      </c>
      <c r="B17" s="25"/>
      <c r="C17" s="25"/>
      <c r="D17" s="26">
        <v>50745</v>
      </c>
      <c r="E17" s="26">
        <v>54560</v>
      </c>
      <c r="F17" s="26">
        <v>53290</v>
      </c>
      <c r="G17" s="26">
        <v>54520</v>
      </c>
      <c r="H17" s="26">
        <v>55655</v>
      </c>
      <c r="I17" s="26">
        <v>53135</v>
      </c>
      <c r="J17" s="26">
        <v>52430</v>
      </c>
      <c r="K17" s="26">
        <v>54690</v>
      </c>
      <c r="L17" s="26">
        <v>54520</v>
      </c>
      <c r="M17" s="26">
        <v>56200</v>
      </c>
      <c r="N17" s="26">
        <v>54315</v>
      </c>
      <c r="O17" s="26">
        <v>54060</v>
      </c>
      <c r="P17" s="189">
        <v>54070</v>
      </c>
      <c r="Q17" s="189">
        <v>53490</v>
      </c>
      <c r="R17" s="189">
        <v>54370</v>
      </c>
      <c r="S17" s="27">
        <f>(R17-D17)/D17</f>
        <v>7.1435609419647259E-2</v>
      </c>
      <c r="T17" s="190">
        <f>(R17-Q17)/Q17</f>
        <v>1.6451673209945783E-2</v>
      </c>
      <c r="U17" s="238"/>
    </row>
    <row r="18" spans="1:22" x14ac:dyDescent="0.25">
      <c r="A18" s="25" t="s">
        <v>339</v>
      </c>
      <c r="B18" s="25"/>
      <c r="C18" s="25"/>
      <c r="D18" s="26">
        <v>7900</v>
      </c>
      <c r="E18" s="26">
        <v>7690</v>
      </c>
      <c r="F18" s="26">
        <v>7315</v>
      </c>
      <c r="G18" s="26">
        <v>7455</v>
      </c>
      <c r="H18" s="26">
        <v>7250</v>
      </c>
      <c r="I18" s="26">
        <v>6185</v>
      </c>
      <c r="J18" s="26">
        <v>6190</v>
      </c>
      <c r="K18" s="26">
        <v>6080</v>
      </c>
      <c r="L18" s="26">
        <v>5965</v>
      </c>
      <c r="M18" s="26">
        <v>5680</v>
      </c>
      <c r="N18" s="26">
        <v>5030</v>
      </c>
      <c r="O18" s="26">
        <v>4815</v>
      </c>
      <c r="P18" s="191">
        <v>4670</v>
      </c>
      <c r="Q18" s="191">
        <v>4705</v>
      </c>
      <c r="R18" s="191">
        <v>4645</v>
      </c>
      <c r="S18" s="312">
        <f t="shared" ref="S18:S24" si="1">(R18-D18)/D18</f>
        <v>-0.41202531645569618</v>
      </c>
      <c r="T18" s="190">
        <f t="shared" ref="T18:T24" si="2">(R18-Q18)/Q18</f>
        <v>-1.2752391073326248E-2</v>
      </c>
      <c r="U18" s="238"/>
    </row>
    <row r="19" spans="1:22" x14ac:dyDescent="0.25">
      <c r="A19" s="25" t="s">
        <v>340</v>
      </c>
      <c r="B19" s="25"/>
      <c r="C19" s="25"/>
      <c r="D19" s="26">
        <v>15685</v>
      </c>
      <c r="E19" s="26">
        <v>16220</v>
      </c>
      <c r="F19" s="26">
        <v>17030</v>
      </c>
      <c r="G19" s="26">
        <v>19185</v>
      </c>
      <c r="H19" s="26">
        <v>20295</v>
      </c>
      <c r="I19" s="26">
        <v>20515</v>
      </c>
      <c r="J19" s="26">
        <v>21930</v>
      </c>
      <c r="K19" s="26">
        <v>22745</v>
      </c>
      <c r="L19" s="26">
        <v>22915</v>
      </c>
      <c r="M19" s="26">
        <v>23135</v>
      </c>
      <c r="N19" s="26">
        <v>22660</v>
      </c>
      <c r="O19" s="26">
        <v>22915</v>
      </c>
      <c r="P19" s="192">
        <v>23130</v>
      </c>
      <c r="Q19" s="192">
        <v>23595</v>
      </c>
      <c r="R19" s="192">
        <v>24225</v>
      </c>
      <c r="S19" s="312">
        <f t="shared" si="1"/>
        <v>0.54446923812559767</v>
      </c>
      <c r="T19" s="190">
        <f t="shared" si="2"/>
        <v>2.6700572155117609E-2</v>
      </c>
      <c r="U19" s="238"/>
    </row>
    <row r="20" spans="1:22" x14ac:dyDescent="0.25">
      <c r="A20" s="25" t="s">
        <v>341</v>
      </c>
      <c r="B20" s="25"/>
      <c r="C20" s="25"/>
      <c r="D20" s="26">
        <v>17590</v>
      </c>
      <c r="E20" s="26">
        <v>18305</v>
      </c>
      <c r="F20" s="26">
        <v>18765</v>
      </c>
      <c r="G20" s="26">
        <v>22395</v>
      </c>
      <c r="H20" s="26">
        <v>23990</v>
      </c>
      <c r="I20" s="26">
        <v>26055</v>
      </c>
      <c r="J20" s="26">
        <v>26900</v>
      </c>
      <c r="K20" s="26">
        <v>27880</v>
      </c>
      <c r="L20" s="26">
        <v>25270</v>
      </c>
      <c r="M20" s="26">
        <v>22945</v>
      </c>
      <c r="N20" s="26">
        <v>19290</v>
      </c>
      <c r="O20" s="26">
        <v>16800</v>
      </c>
      <c r="P20" s="192">
        <v>16295</v>
      </c>
      <c r="Q20" s="192">
        <v>16980</v>
      </c>
      <c r="R20" s="192">
        <v>18215</v>
      </c>
      <c r="S20" s="312">
        <f t="shared" si="1"/>
        <v>3.5531552018192157E-2</v>
      </c>
      <c r="T20" s="190">
        <f t="shared" si="2"/>
        <v>7.2732626619552418E-2</v>
      </c>
      <c r="U20" s="238"/>
    </row>
    <row r="21" spans="1:22" x14ac:dyDescent="0.25">
      <c r="A21" s="25" t="s">
        <v>342</v>
      </c>
      <c r="B21" s="25"/>
      <c r="C21" s="25"/>
      <c r="D21" s="26">
        <v>2180</v>
      </c>
      <c r="E21" s="26">
        <v>1985</v>
      </c>
      <c r="F21" s="26">
        <v>2255</v>
      </c>
      <c r="G21" s="26">
        <v>1955</v>
      </c>
      <c r="H21" s="26">
        <v>1880</v>
      </c>
      <c r="I21" s="26">
        <v>1855</v>
      </c>
      <c r="J21" s="26">
        <v>1820</v>
      </c>
      <c r="K21" s="26">
        <v>1925</v>
      </c>
      <c r="L21" s="26">
        <v>1795</v>
      </c>
      <c r="M21" s="26">
        <v>1615</v>
      </c>
      <c r="N21" s="26">
        <v>1485</v>
      </c>
      <c r="O21" s="26">
        <v>1320</v>
      </c>
      <c r="P21" s="192">
        <v>1350</v>
      </c>
      <c r="Q21" s="192">
        <v>1280</v>
      </c>
      <c r="R21" s="192">
        <v>1260</v>
      </c>
      <c r="S21" s="312">
        <f t="shared" si="1"/>
        <v>-0.42201834862385323</v>
      </c>
      <c r="T21" s="190">
        <f t="shared" si="2"/>
        <v>-1.5625E-2</v>
      </c>
      <c r="U21" s="238"/>
    </row>
    <row r="22" spans="1:22" x14ac:dyDescent="0.25">
      <c r="A22" s="25" t="s">
        <v>343</v>
      </c>
      <c r="B22" s="25"/>
      <c r="C22" s="25"/>
      <c r="D22" s="26">
        <v>9760</v>
      </c>
      <c r="E22" s="26">
        <v>10850</v>
      </c>
      <c r="F22" s="26">
        <v>11135</v>
      </c>
      <c r="G22" s="26">
        <v>11820</v>
      </c>
      <c r="H22" s="26">
        <v>12080</v>
      </c>
      <c r="I22" s="26">
        <v>12050</v>
      </c>
      <c r="J22" s="26">
        <v>12040</v>
      </c>
      <c r="K22" s="26">
        <v>11705</v>
      </c>
      <c r="L22" s="26">
        <v>10975</v>
      </c>
      <c r="M22" s="26">
        <v>9175</v>
      </c>
      <c r="N22" s="26">
        <v>8260</v>
      </c>
      <c r="O22" s="26">
        <v>7115</v>
      </c>
      <c r="P22" s="192">
        <v>6565</v>
      </c>
      <c r="Q22" s="192">
        <v>6595</v>
      </c>
      <c r="R22" s="192">
        <v>6820</v>
      </c>
      <c r="S22" s="312">
        <f t="shared" si="1"/>
        <v>-0.30122950819672129</v>
      </c>
      <c r="T22" s="190">
        <f t="shared" si="2"/>
        <v>3.4116755117513269E-2</v>
      </c>
      <c r="U22" s="238"/>
    </row>
    <row r="23" spans="1:22" s="11" customFormat="1" x14ac:dyDescent="0.25">
      <c r="A23" s="6" t="s">
        <v>344</v>
      </c>
      <c r="B23" s="6"/>
      <c r="C23" s="6"/>
      <c r="D23" s="47">
        <v>103860</v>
      </c>
      <c r="E23" s="47">
        <v>109610</v>
      </c>
      <c r="F23" s="47">
        <v>109790</v>
      </c>
      <c r="G23" s="47">
        <v>117330</v>
      </c>
      <c r="H23" s="47">
        <v>121150</v>
      </c>
      <c r="I23" s="47">
        <v>119795</v>
      </c>
      <c r="J23" s="47">
        <v>121310</v>
      </c>
      <c r="K23" s="47">
        <v>125025</v>
      </c>
      <c r="L23" s="47">
        <v>121440</v>
      </c>
      <c r="M23" s="47">
        <v>118750</v>
      </c>
      <c r="N23" s="47">
        <v>111040</v>
      </c>
      <c r="O23" s="47">
        <v>109039</v>
      </c>
      <c r="P23" s="193">
        <v>106080</v>
      </c>
      <c r="Q23" s="193">
        <v>106645</v>
      </c>
      <c r="R23" s="193">
        <v>109535</v>
      </c>
      <c r="S23" s="310">
        <f t="shared" si="1"/>
        <v>5.4640862699788177E-2</v>
      </c>
      <c r="T23" s="314">
        <f t="shared" si="2"/>
        <v>2.709925453607764E-2</v>
      </c>
      <c r="U23" s="238"/>
      <c r="V23" s="331">
        <f>SUM((R23-D23)/D23)</f>
        <v>5.4640862699788177E-2</v>
      </c>
    </row>
    <row r="24" spans="1:22" s="11" customFormat="1" x14ac:dyDescent="0.25">
      <c r="A24" s="6" t="s">
        <v>345</v>
      </c>
      <c r="B24" s="47">
        <v>1948135</v>
      </c>
      <c r="C24" s="47">
        <v>2042580</v>
      </c>
      <c r="D24" s="47">
        <v>2131110</v>
      </c>
      <c r="E24" s="47">
        <v>2200175</v>
      </c>
      <c r="F24" s="47">
        <v>2236265</v>
      </c>
      <c r="G24" s="47">
        <v>2281235</v>
      </c>
      <c r="H24" s="47">
        <v>2304700</v>
      </c>
      <c r="I24" s="47">
        <v>2306105</v>
      </c>
      <c r="J24" s="47">
        <v>2396050</v>
      </c>
      <c r="K24" s="47">
        <v>2493415</v>
      </c>
      <c r="L24" s="47">
        <v>2501300</v>
      </c>
      <c r="M24" s="47">
        <v>2496640</v>
      </c>
      <c r="N24" s="47">
        <v>2340275</v>
      </c>
      <c r="O24" s="47">
        <v>2299355</v>
      </c>
      <c r="P24" s="229">
        <v>2266080</v>
      </c>
      <c r="Q24" s="229">
        <v>2280825</v>
      </c>
      <c r="R24" s="229">
        <v>2317880</v>
      </c>
      <c r="S24" s="310">
        <f t="shared" si="1"/>
        <v>8.7639774577567553E-2</v>
      </c>
      <c r="T24" s="314">
        <f t="shared" si="2"/>
        <v>1.6246314381857443E-2</v>
      </c>
      <c r="U24" s="234"/>
      <c r="V24" s="327">
        <f>R23/R24</f>
        <v>4.7256544773672492E-2</v>
      </c>
    </row>
    <row r="25" spans="1:22" ht="34.5" customHeight="1" x14ac:dyDescent="0.25">
      <c r="A25" s="2" t="s">
        <v>346</v>
      </c>
      <c r="B25" s="12">
        <v>2001</v>
      </c>
      <c r="C25" s="12">
        <v>2002</v>
      </c>
      <c r="D25" s="12">
        <v>2003</v>
      </c>
      <c r="E25" s="12">
        <v>2004</v>
      </c>
      <c r="F25" s="12">
        <v>2005</v>
      </c>
      <c r="G25" s="12">
        <v>2006</v>
      </c>
      <c r="H25" s="12">
        <v>2007</v>
      </c>
      <c r="I25" s="12">
        <v>2008</v>
      </c>
      <c r="J25" s="12">
        <v>2009</v>
      </c>
      <c r="K25" s="12">
        <v>2010</v>
      </c>
      <c r="L25" s="12">
        <v>2011</v>
      </c>
      <c r="M25" s="12">
        <v>2012</v>
      </c>
      <c r="N25" s="12">
        <v>2013</v>
      </c>
      <c r="O25" s="12">
        <v>2014</v>
      </c>
      <c r="P25" s="12">
        <v>2015</v>
      </c>
      <c r="Q25" s="237">
        <v>2016</v>
      </c>
      <c r="R25" s="40">
        <v>2017</v>
      </c>
      <c r="S25" s="237" t="s">
        <v>445</v>
      </c>
    </row>
    <row r="26" spans="1:22" x14ac:dyDescent="0.25">
      <c r="A26" s="25" t="s">
        <v>338</v>
      </c>
      <c r="B26" s="25" t="s">
        <v>70</v>
      </c>
      <c r="C26" s="25" t="s">
        <v>70</v>
      </c>
      <c r="D26" s="29">
        <v>2.3811534833959768E-2</v>
      </c>
      <c r="E26" s="29">
        <v>2.4276510162673976E-2</v>
      </c>
      <c r="F26" s="29">
        <v>2.3295767505704817E-2</v>
      </c>
      <c r="G26" s="29">
        <v>2.4381627021926471E-2</v>
      </c>
      <c r="H26" s="29">
        <v>2.3554531353491493E-2</v>
      </c>
      <c r="I26" s="29">
        <v>2.3041015044848349E-2</v>
      </c>
      <c r="J26" s="29">
        <v>2.1881847206861291E-2</v>
      </c>
      <c r="K26" s="29">
        <v>2.1933773559555871E-2</v>
      </c>
      <c r="L26" s="29">
        <v>2.1864630392196056E-2</v>
      </c>
      <c r="M26" s="29">
        <v>2.2510253781081773E-2</v>
      </c>
      <c r="N26" s="29">
        <v>2.3208810930339382E-2</v>
      </c>
      <c r="O26" s="29">
        <v>2.3510941111746553E-2</v>
      </c>
      <c r="P26" s="29">
        <v>2.3860587446162537E-2</v>
      </c>
      <c r="Q26" s="29">
        <v>2.3452040380125612E-2</v>
      </c>
      <c r="R26" s="29">
        <f>R17/$R$24</f>
        <v>2.3456779470895819E-2</v>
      </c>
      <c r="S26" s="238"/>
    </row>
    <row r="27" spans="1:22" x14ac:dyDescent="0.25">
      <c r="A27" s="25" t="s">
        <v>339</v>
      </c>
      <c r="B27" s="25" t="s">
        <v>70</v>
      </c>
      <c r="C27" s="25" t="s">
        <v>70</v>
      </c>
      <c r="D27" s="29">
        <v>3.6319918716941403E-3</v>
      </c>
      <c r="E27" s="29">
        <v>3.4216708788666218E-3</v>
      </c>
      <c r="F27" s="29">
        <v>3.1977582905654109E-3</v>
      </c>
      <c r="G27" s="29">
        <v>3.3339147000818387E-3</v>
      </c>
      <c r="H27" s="29">
        <v>3.0683739522561013E-3</v>
      </c>
      <c r="I27" s="29">
        <v>2.6820114435379136E-3</v>
      </c>
      <c r="J27" s="29">
        <v>2.5834185430187182E-3</v>
      </c>
      <c r="K27" s="29">
        <v>2.4384228056701352E-3</v>
      </c>
      <c r="L27" s="29">
        <v>2.430736017271019E-3</v>
      </c>
      <c r="M27" s="29">
        <v>2.2750576775185851E-3</v>
      </c>
      <c r="N27" s="29">
        <v>2.149320058540129E-3</v>
      </c>
      <c r="O27" s="29">
        <v>2.0940655096755396E-3</v>
      </c>
      <c r="P27" s="29">
        <v>2.0608275082962648E-3</v>
      </c>
      <c r="Q27" s="29">
        <v>2.0628500652176297E-3</v>
      </c>
      <c r="R27" s="29">
        <f t="shared" ref="R27:R33" si="3">R18/$R$24</f>
        <v>2.0039864013667663E-3</v>
      </c>
      <c r="S27" s="238"/>
    </row>
    <row r="28" spans="1:22" x14ac:dyDescent="0.25">
      <c r="A28" s="25" t="s">
        <v>340</v>
      </c>
      <c r="B28" s="25" t="s">
        <v>70</v>
      </c>
      <c r="C28" s="25" t="s">
        <v>70</v>
      </c>
      <c r="D28" s="29">
        <v>7.2111129756357714E-3</v>
      </c>
      <c r="E28" s="29">
        <v>7.217100345281743E-3</v>
      </c>
      <c r="F28" s="29">
        <v>7.4446785629978052E-3</v>
      </c>
      <c r="G28" s="29">
        <v>8.5796315923635236E-3</v>
      </c>
      <c r="H28" s="29">
        <v>8.5893309463500097E-3</v>
      </c>
      <c r="I28" s="29">
        <v>8.8959522658335153E-3</v>
      </c>
      <c r="J28" s="29">
        <v>9.1525635942488678E-3</v>
      </c>
      <c r="K28" s="29">
        <v>9.1220274202248718E-3</v>
      </c>
      <c r="L28" s="29">
        <v>9.0932714988206133E-3</v>
      </c>
      <c r="M28" s="29">
        <v>9.2664541143296589E-3</v>
      </c>
      <c r="N28" s="29">
        <v>9.6826227686917128E-3</v>
      </c>
      <c r="O28" s="29">
        <v>9.9658382459428835E-3</v>
      </c>
      <c r="P28" s="29">
        <v>1.020705359034103E-2</v>
      </c>
      <c r="Q28" s="29">
        <v>1.0344940975304988E-2</v>
      </c>
      <c r="R28" s="29">
        <f t="shared" si="3"/>
        <v>1.045136072618082E-2</v>
      </c>
      <c r="S28" s="238"/>
    </row>
    <row r="29" spans="1:22" x14ac:dyDescent="0.25">
      <c r="A29" s="25" t="s">
        <v>341</v>
      </c>
      <c r="B29" s="25" t="s">
        <v>70</v>
      </c>
      <c r="C29" s="25" t="s">
        <v>70</v>
      </c>
      <c r="D29" s="29">
        <v>8.0869287371012569E-3</v>
      </c>
      <c r="E29" s="29">
        <v>8.144822553661054E-3</v>
      </c>
      <c r="F29" s="29">
        <v>8.2031352457224791E-3</v>
      </c>
      <c r="G29" s="29">
        <v>1.0015160255980251E-2</v>
      </c>
      <c r="H29" s="29">
        <v>1.0153143602017085E-2</v>
      </c>
      <c r="I29" s="29">
        <v>1.1298271327628187E-2</v>
      </c>
      <c r="J29" s="29">
        <v>1.122681079276309E-2</v>
      </c>
      <c r="K29" s="29">
        <v>1.1181451944421607E-2</v>
      </c>
      <c r="L29" s="29">
        <v>1.1146203973933554E-2</v>
      </c>
      <c r="M29" s="29">
        <v>9.1903518328633679E-3</v>
      </c>
      <c r="N29" s="29">
        <v>8.2426210594908726E-3</v>
      </c>
      <c r="O29" s="29">
        <v>7.3063967938835021E-3</v>
      </c>
      <c r="P29" s="29">
        <v>7.1908317446868599E-3</v>
      </c>
      <c r="Q29" s="29">
        <v>7.4446746243135705E-3</v>
      </c>
      <c r="R29" s="29">
        <f t="shared" si="3"/>
        <v>7.858474122905414E-3</v>
      </c>
      <c r="S29" s="238"/>
    </row>
    <row r="30" spans="1:22" x14ac:dyDescent="0.25">
      <c r="A30" s="25" t="s">
        <v>342</v>
      </c>
      <c r="B30" s="25" t="s">
        <v>70</v>
      </c>
      <c r="C30" s="25" t="s">
        <v>70</v>
      </c>
      <c r="D30" s="29">
        <v>1.0022458582649653E-3</v>
      </c>
      <c r="E30" s="29">
        <v>8.8322713843306166E-4</v>
      </c>
      <c r="F30" s="29">
        <v>9.8577511212918673E-4</v>
      </c>
      <c r="G30" s="29">
        <v>8.7428614871361428E-4</v>
      </c>
      <c r="H30" s="29">
        <v>7.9566110761951315E-4</v>
      </c>
      <c r="I30" s="29">
        <v>8.0438661726157305E-4</v>
      </c>
      <c r="J30" s="29">
        <v>7.5958348114605289E-4</v>
      </c>
      <c r="K30" s="29">
        <v>7.7203353633470558E-4</v>
      </c>
      <c r="L30" s="29">
        <v>7.6959980809978808E-4</v>
      </c>
      <c r="M30" s="29">
        <v>6.468693924634709E-4</v>
      </c>
      <c r="N30" s="29">
        <v>6.3454081251135015E-4</v>
      </c>
      <c r="O30" s="29">
        <v>5.7407403380513235E-4</v>
      </c>
      <c r="P30" s="29">
        <v>5.9574242745181105E-4</v>
      </c>
      <c r="Q30" s="29">
        <v>5.612004428222244E-4</v>
      </c>
      <c r="R30" s="29">
        <f t="shared" si="3"/>
        <v>5.4360018637720673E-4</v>
      </c>
      <c r="S30" s="238"/>
    </row>
    <row r="31" spans="1:22" x14ac:dyDescent="0.25">
      <c r="A31" s="25" t="s">
        <v>343</v>
      </c>
      <c r="B31" s="25" t="s">
        <v>70</v>
      </c>
      <c r="C31" s="25" t="s">
        <v>70</v>
      </c>
      <c r="D31" s="29">
        <v>4.4871190718651661E-3</v>
      </c>
      <c r="E31" s="29">
        <v>4.8277150891681206E-3</v>
      </c>
      <c r="F31" s="29">
        <v>4.867674445037027E-3</v>
      </c>
      <c r="G31" s="29">
        <v>5.2859653594858926E-3</v>
      </c>
      <c r="H31" s="29">
        <v>5.1125458404487865E-3</v>
      </c>
      <c r="I31" s="29">
        <v>5.2252607752032105E-3</v>
      </c>
      <c r="J31" s="29">
        <v>5.0249368752738879E-3</v>
      </c>
      <c r="K31" s="29">
        <v>4.694364957297522E-3</v>
      </c>
      <c r="L31" s="29">
        <v>4.6795666253548153E-3</v>
      </c>
      <c r="M31" s="29">
        <v>3.674939118174827E-3</v>
      </c>
      <c r="N31" s="29">
        <v>3.5294997382786211E-3</v>
      </c>
      <c r="O31" s="29">
        <v>3.0943460231238761E-3</v>
      </c>
      <c r="P31" s="29">
        <v>2.8970733601638072E-3</v>
      </c>
      <c r="Q31" s="29">
        <v>2.8914975940723202E-3</v>
      </c>
      <c r="R31" s="29">
        <f t="shared" si="3"/>
        <v>2.9423438659464682E-3</v>
      </c>
      <c r="S31" s="238"/>
    </row>
    <row r="32" spans="1:22" s="11" customFormat="1" x14ac:dyDescent="0.25">
      <c r="A32" s="6" t="s">
        <v>347</v>
      </c>
      <c r="B32" s="6" t="s">
        <v>70</v>
      </c>
      <c r="C32" s="6" t="s">
        <v>70</v>
      </c>
      <c r="D32" s="140">
        <v>4.803194313863865E-2</v>
      </c>
      <c r="E32" s="140">
        <v>4.8982397750329261E-2</v>
      </c>
      <c r="F32" s="140">
        <v>4.8226479099819017E-2</v>
      </c>
      <c r="G32" s="140">
        <v>5.2958038736913661E-2</v>
      </c>
      <c r="H32" s="140">
        <v>5.2238537507168357E-2</v>
      </c>
      <c r="I32" s="140">
        <v>5.1946897474312748E-2</v>
      </c>
      <c r="J32" s="140">
        <v>5.0629160493311912E-2</v>
      </c>
      <c r="K32" s="140">
        <v>5.014207422350471E-2</v>
      </c>
      <c r="L32" s="140">
        <v>4.998400831567585E-2</v>
      </c>
      <c r="M32" s="140">
        <v>4.7563925916431687E-2</v>
      </c>
      <c r="N32" s="140">
        <v>4.7447415367852068E-2</v>
      </c>
      <c r="O32" s="140">
        <v>4.7421559524301382E-2</v>
      </c>
      <c r="P32" s="140">
        <v>4.6812116077102311E-2</v>
      </c>
      <c r="Q32" s="140">
        <v>4.6757204081856345E-2</v>
      </c>
      <c r="R32" s="140">
        <f t="shared" si="3"/>
        <v>4.7256544773672492E-2</v>
      </c>
      <c r="S32" s="238"/>
    </row>
    <row r="33" spans="1:19" s="11" customFormat="1" x14ac:dyDescent="0.25">
      <c r="A33" s="6" t="s">
        <v>345</v>
      </c>
      <c r="B33" s="6" t="s">
        <v>70</v>
      </c>
      <c r="C33" s="6" t="s">
        <v>70</v>
      </c>
      <c r="D33" s="7">
        <v>1</v>
      </c>
      <c r="E33" s="7">
        <v>1</v>
      </c>
      <c r="F33" s="7">
        <v>1</v>
      </c>
      <c r="G33" s="7">
        <v>1</v>
      </c>
      <c r="H33" s="7">
        <v>1</v>
      </c>
      <c r="I33" s="7">
        <v>1</v>
      </c>
      <c r="J33" s="7">
        <v>1</v>
      </c>
      <c r="K33" s="7">
        <v>1</v>
      </c>
      <c r="L33" s="7">
        <v>1</v>
      </c>
      <c r="M33" s="7">
        <v>1</v>
      </c>
      <c r="N33" s="7">
        <v>1</v>
      </c>
      <c r="O33" s="7">
        <v>1</v>
      </c>
      <c r="P33" s="140">
        <v>1</v>
      </c>
      <c r="Q33" s="140">
        <v>1</v>
      </c>
      <c r="R33" s="140">
        <f t="shared" si="3"/>
        <v>1</v>
      </c>
      <c r="S33" s="310"/>
    </row>
    <row r="34" spans="1:19" x14ac:dyDescent="0.25">
      <c r="A34" s="79" t="s">
        <v>348</v>
      </c>
    </row>
    <row r="35" spans="1:19" s="236" customFormat="1" x14ac:dyDescent="0.25">
      <c r="A35" s="79" t="s">
        <v>534</v>
      </c>
    </row>
    <row r="36" spans="1:19" x14ac:dyDescent="0.25">
      <c r="A36" s="79" t="s">
        <v>533</v>
      </c>
    </row>
    <row r="37" spans="1:19" ht="26.25" x14ac:dyDescent="0.4">
      <c r="A37" s="375" t="s">
        <v>350</v>
      </c>
      <c r="B37" s="375"/>
      <c r="C37" s="375"/>
      <c r="D37" s="375"/>
      <c r="E37" s="375"/>
      <c r="F37" s="375"/>
      <c r="G37" s="375"/>
      <c r="H37" s="375"/>
    </row>
    <row r="38" spans="1:19" ht="32.25" customHeight="1" x14ac:dyDescent="0.25">
      <c r="A38" s="237" t="s">
        <v>538</v>
      </c>
      <c r="B38" s="243" t="s">
        <v>351</v>
      </c>
      <c r="C38" s="243" t="s">
        <v>539</v>
      </c>
      <c r="D38" s="243" t="s">
        <v>352</v>
      </c>
      <c r="E38" s="243" t="s">
        <v>539</v>
      </c>
      <c r="F38" s="243" t="s">
        <v>353</v>
      </c>
      <c r="G38" s="243" t="s">
        <v>539</v>
      </c>
      <c r="H38" s="243" t="s">
        <v>238</v>
      </c>
    </row>
    <row r="39" spans="1:19" x14ac:dyDescent="0.25">
      <c r="A39" s="238" t="s">
        <v>354</v>
      </c>
      <c r="B39" s="315">
        <v>40210</v>
      </c>
      <c r="C39" s="227">
        <f>B39/$H$39</f>
        <v>0.93740529199207367</v>
      </c>
      <c r="D39" s="315">
        <v>1080</v>
      </c>
      <c r="E39" s="227">
        <f>D39/$H$39</f>
        <v>2.5177759645646346E-2</v>
      </c>
      <c r="F39" s="315">
        <v>1605</v>
      </c>
      <c r="G39" s="227">
        <f>F39/$H$39</f>
        <v>3.7416948362279989E-2</v>
      </c>
      <c r="H39" s="316">
        <f>SUM(F39,D39,B39)</f>
        <v>42895</v>
      </c>
    </row>
    <row r="40" spans="1:19" x14ac:dyDescent="0.25">
      <c r="A40" s="238" t="s">
        <v>355</v>
      </c>
      <c r="B40" s="315">
        <v>1600</v>
      </c>
      <c r="C40" s="227">
        <f t="shared" ref="C40:E46" si="4">B40/$H$39</f>
        <v>3.7300384660216811E-2</v>
      </c>
      <c r="D40" s="315">
        <v>150</v>
      </c>
      <c r="E40" s="227">
        <f t="shared" si="4"/>
        <v>3.4969110618953258E-3</v>
      </c>
      <c r="F40" s="315">
        <v>255</v>
      </c>
      <c r="G40" s="227">
        <f t="shared" ref="G40" si="5">F40/$H$39</f>
        <v>5.9447488052220537E-3</v>
      </c>
      <c r="H40" s="316">
        <f t="shared" ref="H40:H46" si="6">SUM(F40,D40,B40)</f>
        <v>2005</v>
      </c>
    </row>
    <row r="41" spans="1:19" x14ac:dyDescent="0.25">
      <c r="A41" s="238" t="s">
        <v>356</v>
      </c>
      <c r="B41" s="315">
        <v>7255</v>
      </c>
      <c r="C41" s="227">
        <f t="shared" si="4"/>
        <v>0.16913393169367058</v>
      </c>
      <c r="D41" s="315">
        <v>900</v>
      </c>
      <c r="E41" s="227">
        <f t="shared" si="4"/>
        <v>2.0981466371371955E-2</v>
      </c>
      <c r="F41" s="315">
        <v>1310</v>
      </c>
      <c r="G41" s="227">
        <f t="shared" ref="G41" si="7">F41/$H$39</f>
        <v>3.0539689940552513E-2</v>
      </c>
      <c r="H41" s="316">
        <f t="shared" si="6"/>
        <v>9465</v>
      </c>
    </row>
    <row r="42" spans="1:19" x14ac:dyDescent="0.25">
      <c r="A42" s="238" t="s">
        <v>339</v>
      </c>
      <c r="B42" s="315">
        <v>3780</v>
      </c>
      <c r="C42" s="227">
        <f t="shared" si="4"/>
        <v>8.8122158759762204E-2</v>
      </c>
      <c r="D42" s="315">
        <v>315</v>
      </c>
      <c r="E42" s="227">
        <f t="shared" si="4"/>
        <v>7.3435132299801845E-3</v>
      </c>
      <c r="F42" s="315">
        <v>550</v>
      </c>
      <c r="G42" s="227">
        <f t="shared" ref="G42" si="8">F42/$H$39</f>
        <v>1.2822007226949528E-2</v>
      </c>
      <c r="H42" s="316">
        <f t="shared" si="6"/>
        <v>4645</v>
      </c>
    </row>
    <row r="43" spans="1:19" x14ac:dyDescent="0.25">
      <c r="A43" s="238" t="s">
        <v>340</v>
      </c>
      <c r="B43" s="315">
        <v>16580</v>
      </c>
      <c r="C43" s="227">
        <f t="shared" si="4"/>
        <v>0.38652523604149669</v>
      </c>
      <c r="D43" s="315">
        <v>2425</v>
      </c>
      <c r="E43" s="227">
        <f t="shared" si="4"/>
        <v>5.6533395500641098E-2</v>
      </c>
      <c r="F43" s="315">
        <v>5220</v>
      </c>
      <c r="G43" s="227">
        <f t="shared" ref="G43" si="9">F43/$H$39</f>
        <v>0.12169250495395734</v>
      </c>
      <c r="H43" s="316">
        <f t="shared" si="6"/>
        <v>24225</v>
      </c>
    </row>
    <row r="44" spans="1:19" x14ac:dyDescent="0.25">
      <c r="A44" s="238" t="s">
        <v>341</v>
      </c>
      <c r="B44" s="315">
        <v>16070</v>
      </c>
      <c r="C44" s="227">
        <f t="shared" si="4"/>
        <v>0.37463573843105258</v>
      </c>
      <c r="D44" s="315">
        <v>350</v>
      </c>
      <c r="E44" s="227">
        <f t="shared" si="4"/>
        <v>8.1594591444224263E-3</v>
      </c>
      <c r="F44" s="315">
        <v>1795</v>
      </c>
      <c r="G44" s="227">
        <f t="shared" ref="G44" si="10">F44/$H$39</f>
        <v>4.1846369040680731E-2</v>
      </c>
      <c r="H44" s="316">
        <f t="shared" si="6"/>
        <v>18215</v>
      </c>
    </row>
    <row r="45" spans="1:19" x14ac:dyDescent="0.25">
      <c r="A45" s="238" t="s">
        <v>357</v>
      </c>
      <c r="B45" s="315">
        <v>4475</v>
      </c>
      <c r="C45" s="227">
        <f t="shared" si="4"/>
        <v>0.10432451334654388</v>
      </c>
      <c r="D45" s="315">
        <v>370</v>
      </c>
      <c r="E45" s="227">
        <f t="shared" si="4"/>
        <v>8.6257139526751368E-3</v>
      </c>
      <c r="F45" s="315">
        <v>1975</v>
      </c>
      <c r="G45" s="227">
        <f t="shared" ref="G45" si="11">F45/$H$39</f>
        <v>4.6042662314955123E-2</v>
      </c>
      <c r="H45" s="316">
        <f t="shared" si="6"/>
        <v>6820</v>
      </c>
    </row>
    <row r="46" spans="1:19" x14ac:dyDescent="0.25">
      <c r="A46" s="238" t="s">
        <v>342</v>
      </c>
      <c r="B46" s="315">
        <v>705</v>
      </c>
      <c r="C46" s="227">
        <f t="shared" si="4"/>
        <v>1.6435481990908031E-2</v>
      </c>
      <c r="D46" s="315">
        <v>85</v>
      </c>
      <c r="E46" s="227">
        <f t="shared" si="4"/>
        <v>1.9815829350740177E-3</v>
      </c>
      <c r="F46" s="315">
        <v>465</v>
      </c>
      <c r="G46" s="227">
        <f t="shared" ref="G46" si="12">F46/$H$39</f>
        <v>1.0840424291875509E-2</v>
      </c>
      <c r="H46" s="316">
        <f t="shared" si="6"/>
        <v>1255</v>
      </c>
    </row>
    <row r="47" spans="1:19" x14ac:dyDescent="0.25">
      <c r="A47" s="79" t="s">
        <v>349</v>
      </c>
    </row>
  </sheetData>
  <mergeCells count="6">
    <mergeCell ref="A37:H37"/>
    <mergeCell ref="S7:S8"/>
    <mergeCell ref="T7:T8"/>
    <mergeCell ref="T15:T16"/>
    <mergeCell ref="U15:U16"/>
    <mergeCell ref="S15:S16"/>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Education!D26:Q26</xm:f>
              <xm:sqref>S26</xm:sqref>
            </x14:sparkline>
            <x14:sparkline>
              <xm:f>Education!D27:Q27</xm:f>
              <xm:sqref>S27</xm:sqref>
            </x14:sparkline>
            <x14:sparkline>
              <xm:f>Education!D28:Q28</xm:f>
              <xm:sqref>S28</xm:sqref>
            </x14:sparkline>
            <x14:sparkline>
              <xm:f>Education!D29:Q29</xm:f>
              <xm:sqref>S29</xm:sqref>
            </x14:sparkline>
            <x14:sparkline>
              <xm:f>Education!D30:Q30</xm:f>
              <xm:sqref>S30</xm:sqref>
            </x14:sparkline>
            <x14:sparkline>
              <xm:f>Education!D31:Q31</xm:f>
              <xm:sqref>S31</xm:sqref>
            </x14:sparkline>
            <x14:sparkline>
              <xm:f>Education!D32:Q32</xm:f>
              <xm:sqref>S32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Education!B24:R24</xm:f>
              <xm:sqref>U24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Education!D17:R17</xm:f>
              <xm:sqref>U17</xm:sqref>
            </x14:sparkline>
            <x14:sparkline>
              <xm:f>Education!D18:R18</xm:f>
              <xm:sqref>U18</xm:sqref>
            </x14:sparkline>
            <x14:sparkline>
              <xm:f>Education!D19:R19</xm:f>
              <xm:sqref>U19</xm:sqref>
            </x14:sparkline>
            <x14:sparkline>
              <xm:f>Education!D20:R20</xm:f>
              <xm:sqref>U20</xm:sqref>
            </x14:sparkline>
            <x14:sparkline>
              <xm:f>Education!D21:R21</xm:f>
              <xm:sqref>U21</xm:sqref>
            </x14:sparkline>
            <x14:sparkline>
              <xm:f>Education!D22:R22</xm:f>
              <xm:sqref>U22</xm:sqref>
            </x14:sparkline>
            <x14:sparkline>
              <xm:f>Education!D23:R23</xm:f>
              <xm:sqref>U23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Education!C11:R11</xm:f>
              <xm:sqref>T11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Education!C9:R9</xm:f>
              <xm:sqref>T9</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69"/>
  <sheetViews>
    <sheetView showGridLines="0" showRowColHeaders="0" workbookViewId="0"/>
  </sheetViews>
  <sheetFormatPr defaultRowHeight="15" x14ac:dyDescent="0.25"/>
  <cols>
    <col min="1" max="1" width="82.28515625" bestFit="1" customWidth="1"/>
    <col min="2" max="3" width="12.85546875" customWidth="1"/>
    <col min="4" max="5" width="12.7109375" customWidth="1"/>
    <col min="6" max="6" width="13.140625" customWidth="1"/>
    <col min="7" max="7" width="12.85546875" customWidth="1"/>
    <col min="8" max="8" width="13.140625" customWidth="1"/>
    <col min="9" max="9" width="13.28515625" customWidth="1"/>
    <col min="257" max="257" width="74.85546875" customWidth="1"/>
    <col min="258" max="260" width="19.85546875" customWidth="1"/>
    <col min="261" max="261" width="33.5703125" customWidth="1"/>
    <col min="513" max="513" width="74.85546875" customWidth="1"/>
    <col min="514" max="516" width="19.85546875" customWidth="1"/>
    <col min="517" max="517" width="33.5703125" customWidth="1"/>
    <col min="769" max="769" width="74.85546875" customWidth="1"/>
    <col min="770" max="772" width="19.85546875" customWidth="1"/>
    <col min="773" max="773" width="33.5703125" customWidth="1"/>
    <col min="1025" max="1025" width="74.85546875" customWidth="1"/>
    <col min="1026" max="1028" width="19.85546875" customWidth="1"/>
    <col min="1029" max="1029" width="33.5703125" customWidth="1"/>
    <col min="1281" max="1281" width="74.85546875" customWidth="1"/>
    <col min="1282" max="1284" width="19.85546875" customWidth="1"/>
    <col min="1285" max="1285" width="33.5703125" customWidth="1"/>
    <col min="1537" max="1537" width="74.85546875" customWidth="1"/>
    <col min="1538" max="1540" width="19.85546875" customWidth="1"/>
    <col min="1541" max="1541" width="33.5703125" customWidth="1"/>
    <col min="1793" max="1793" width="74.85546875" customWidth="1"/>
    <col min="1794" max="1796" width="19.85546875" customWidth="1"/>
    <col min="1797" max="1797" width="33.5703125" customWidth="1"/>
    <col min="2049" max="2049" width="74.85546875" customWidth="1"/>
    <col min="2050" max="2052" width="19.85546875" customWidth="1"/>
    <col min="2053" max="2053" width="33.5703125" customWidth="1"/>
    <col min="2305" max="2305" width="74.85546875" customWidth="1"/>
    <col min="2306" max="2308" width="19.85546875" customWidth="1"/>
    <col min="2309" max="2309" width="33.5703125" customWidth="1"/>
    <col min="2561" max="2561" width="74.85546875" customWidth="1"/>
    <col min="2562" max="2564" width="19.85546875" customWidth="1"/>
    <col min="2565" max="2565" width="33.5703125" customWidth="1"/>
    <col min="2817" max="2817" width="74.85546875" customWidth="1"/>
    <col min="2818" max="2820" width="19.85546875" customWidth="1"/>
    <col min="2821" max="2821" width="33.5703125" customWidth="1"/>
    <col min="3073" max="3073" width="74.85546875" customWidth="1"/>
    <col min="3074" max="3076" width="19.85546875" customWidth="1"/>
    <col min="3077" max="3077" width="33.5703125" customWidth="1"/>
    <col min="3329" max="3329" width="74.85546875" customWidth="1"/>
    <col min="3330" max="3332" width="19.85546875" customWidth="1"/>
    <col min="3333" max="3333" width="33.5703125" customWidth="1"/>
    <col min="3585" max="3585" width="74.85546875" customWidth="1"/>
    <col min="3586" max="3588" width="19.85546875" customWidth="1"/>
    <col min="3589" max="3589" width="33.5703125" customWidth="1"/>
    <col min="3841" max="3841" width="74.85546875" customWidth="1"/>
    <col min="3842" max="3844" width="19.85546875" customWidth="1"/>
    <col min="3845" max="3845" width="33.5703125" customWidth="1"/>
    <col min="4097" max="4097" width="74.85546875" customWidth="1"/>
    <col min="4098" max="4100" width="19.85546875" customWidth="1"/>
    <col min="4101" max="4101" width="33.5703125" customWidth="1"/>
    <col min="4353" max="4353" width="74.85546875" customWidth="1"/>
    <col min="4354" max="4356" width="19.85546875" customWidth="1"/>
    <col min="4357" max="4357" width="33.5703125" customWidth="1"/>
    <col min="4609" max="4609" width="74.85546875" customWidth="1"/>
    <col min="4610" max="4612" width="19.85546875" customWidth="1"/>
    <col min="4613" max="4613" width="33.5703125" customWidth="1"/>
    <col min="4865" max="4865" width="74.85546875" customWidth="1"/>
    <col min="4866" max="4868" width="19.85546875" customWidth="1"/>
    <col min="4869" max="4869" width="33.5703125" customWidth="1"/>
    <col min="5121" max="5121" width="74.85546875" customWidth="1"/>
    <col min="5122" max="5124" width="19.85546875" customWidth="1"/>
    <col min="5125" max="5125" width="33.5703125" customWidth="1"/>
    <col min="5377" max="5377" width="74.85546875" customWidth="1"/>
    <col min="5378" max="5380" width="19.85546875" customWidth="1"/>
    <col min="5381" max="5381" width="33.5703125" customWidth="1"/>
    <col min="5633" max="5633" width="74.85546875" customWidth="1"/>
    <col min="5634" max="5636" width="19.85546875" customWidth="1"/>
    <col min="5637" max="5637" width="33.5703125" customWidth="1"/>
    <col min="5889" max="5889" width="74.85546875" customWidth="1"/>
    <col min="5890" max="5892" width="19.85546875" customWidth="1"/>
    <col min="5893" max="5893" width="33.5703125" customWidth="1"/>
    <col min="6145" max="6145" width="74.85546875" customWidth="1"/>
    <col min="6146" max="6148" width="19.85546875" customWidth="1"/>
    <col min="6149" max="6149" width="33.5703125" customWidth="1"/>
    <col min="6401" max="6401" width="74.85546875" customWidth="1"/>
    <col min="6402" max="6404" width="19.85546875" customWidth="1"/>
    <col min="6405" max="6405" width="33.5703125" customWidth="1"/>
    <col min="6657" max="6657" width="74.85546875" customWidth="1"/>
    <col min="6658" max="6660" width="19.85546875" customWidth="1"/>
    <col min="6661" max="6661" width="33.5703125" customWidth="1"/>
    <col min="6913" max="6913" width="74.85546875" customWidth="1"/>
    <col min="6914" max="6916" width="19.85546875" customWidth="1"/>
    <col min="6917" max="6917" width="33.5703125" customWidth="1"/>
    <col min="7169" max="7169" width="74.85546875" customWidth="1"/>
    <col min="7170" max="7172" width="19.85546875" customWidth="1"/>
    <col min="7173" max="7173" width="33.5703125" customWidth="1"/>
    <col min="7425" max="7425" width="74.85546875" customWidth="1"/>
    <col min="7426" max="7428" width="19.85546875" customWidth="1"/>
    <col min="7429" max="7429" width="33.5703125" customWidth="1"/>
    <col min="7681" max="7681" width="74.85546875" customWidth="1"/>
    <col min="7682" max="7684" width="19.85546875" customWidth="1"/>
    <col min="7685" max="7685" width="33.5703125" customWidth="1"/>
    <col min="7937" max="7937" width="74.85546875" customWidth="1"/>
    <col min="7938" max="7940" width="19.85546875" customWidth="1"/>
    <col min="7941" max="7941" width="33.5703125" customWidth="1"/>
    <col min="8193" max="8193" width="74.85546875" customWidth="1"/>
    <col min="8194" max="8196" width="19.85546875" customWidth="1"/>
    <col min="8197" max="8197" width="33.5703125" customWidth="1"/>
    <col min="8449" max="8449" width="74.85546875" customWidth="1"/>
    <col min="8450" max="8452" width="19.85546875" customWidth="1"/>
    <col min="8453" max="8453" width="33.5703125" customWidth="1"/>
    <col min="8705" max="8705" width="74.85546875" customWidth="1"/>
    <col min="8706" max="8708" width="19.85546875" customWidth="1"/>
    <col min="8709" max="8709" width="33.5703125" customWidth="1"/>
    <col min="8961" max="8961" width="74.85546875" customWidth="1"/>
    <col min="8962" max="8964" width="19.85546875" customWidth="1"/>
    <col min="8965" max="8965" width="33.5703125" customWidth="1"/>
    <col min="9217" max="9217" width="74.85546875" customWidth="1"/>
    <col min="9218" max="9220" width="19.85546875" customWidth="1"/>
    <col min="9221" max="9221" width="33.5703125" customWidth="1"/>
    <col min="9473" max="9473" width="74.85546875" customWidth="1"/>
    <col min="9474" max="9476" width="19.85546875" customWidth="1"/>
    <col min="9477" max="9477" width="33.5703125" customWidth="1"/>
    <col min="9729" max="9729" width="74.85546875" customWidth="1"/>
    <col min="9730" max="9732" width="19.85546875" customWidth="1"/>
    <col min="9733" max="9733" width="33.5703125" customWidth="1"/>
    <col min="9985" max="9985" width="74.85546875" customWidth="1"/>
    <col min="9986" max="9988" width="19.85546875" customWidth="1"/>
    <col min="9989" max="9989" width="33.5703125" customWidth="1"/>
    <col min="10241" max="10241" width="74.85546875" customWidth="1"/>
    <col min="10242" max="10244" width="19.85546875" customWidth="1"/>
    <col min="10245" max="10245" width="33.5703125" customWidth="1"/>
    <col min="10497" max="10497" width="74.85546875" customWidth="1"/>
    <col min="10498" max="10500" width="19.85546875" customWidth="1"/>
    <col min="10501" max="10501" width="33.5703125" customWidth="1"/>
    <col min="10753" max="10753" width="74.85546875" customWidth="1"/>
    <col min="10754" max="10756" width="19.85546875" customWidth="1"/>
    <col min="10757" max="10757" width="33.5703125" customWidth="1"/>
    <col min="11009" max="11009" width="74.85546875" customWidth="1"/>
    <col min="11010" max="11012" width="19.85546875" customWidth="1"/>
    <col min="11013" max="11013" width="33.5703125" customWidth="1"/>
    <col min="11265" max="11265" width="74.85546875" customWidth="1"/>
    <col min="11266" max="11268" width="19.85546875" customWidth="1"/>
    <col min="11269" max="11269" width="33.5703125" customWidth="1"/>
    <col min="11521" max="11521" width="74.85546875" customWidth="1"/>
    <col min="11522" max="11524" width="19.85546875" customWidth="1"/>
    <col min="11525" max="11525" width="33.5703125" customWidth="1"/>
    <col min="11777" max="11777" width="74.85546875" customWidth="1"/>
    <col min="11778" max="11780" width="19.85546875" customWidth="1"/>
    <col min="11781" max="11781" width="33.5703125" customWidth="1"/>
    <col min="12033" max="12033" width="74.85546875" customWidth="1"/>
    <col min="12034" max="12036" width="19.85546875" customWidth="1"/>
    <col min="12037" max="12037" width="33.5703125" customWidth="1"/>
    <col min="12289" max="12289" width="74.85546875" customWidth="1"/>
    <col min="12290" max="12292" width="19.85546875" customWidth="1"/>
    <col min="12293" max="12293" width="33.5703125" customWidth="1"/>
    <col min="12545" max="12545" width="74.85546875" customWidth="1"/>
    <col min="12546" max="12548" width="19.85546875" customWidth="1"/>
    <col min="12549" max="12549" width="33.5703125" customWidth="1"/>
    <col min="12801" max="12801" width="74.85546875" customWidth="1"/>
    <col min="12802" max="12804" width="19.85546875" customWidth="1"/>
    <col min="12805" max="12805" width="33.5703125" customWidth="1"/>
    <col min="13057" max="13057" width="74.85546875" customWidth="1"/>
    <col min="13058" max="13060" width="19.85546875" customWidth="1"/>
    <col min="13061" max="13061" width="33.5703125" customWidth="1"/>
    <col min="13313" max="13313" width="74.85546875" customWidth="1"/>
    <col min="13314" max="13316" width="19.85546875" customWidth="1"/>
    <col min="13317" max="13317" width="33.5703125" customWidth="1"/>
    <col min="13569" max="13569" width="74.85546875" customWidth="1"/>
    <col min="13570" max="13572" width="19.85546875" customWidth="1"/>
    <col min="13573" max="13573" width="33.5703125" customWidth="1"/>
    <col min="13825" max="13825" width="74.85546875" customWidth="1"/>
    <col min="13826" max="13828" width="19.85546875" customWidth="1"/>
    <col min="13829" max="13829" width="33.5703125" customWidth="1"/>
    <col min="14081" max="14081" width="74.85546875" customWidth="1"/>
    <col min="14082" max="14084" width="19.85546875" customWidth="1"/>
    <col min="14085" max="14085" width="33.5703125" customWidth="1"/>
    <col min="14337" max="14337" width="74.85546875" customWidth="1"/>
    <col min="14338" max="14340" width="19.85546875" customWidth="1"/>
    <col min="14341" max="14341" width="33.5703125" customWidth="1"/>
    <col min="14593" max="14593" width="74.85546875" customWidth="1"/>
    <col min="14594" max="14596" width="19.85546875" customWidth="1"/>
    <col min="14597" max="14597" width="33.5703125" customWidth="1"/>
    <col min="14849" max="14849" width="74.85546875" customWidth="1"/>
    <col min="14850" max="14852" width="19.85546875" customWidth="1"/>
    <col min="14853" max="14853" width="33.5703125" customWidth="1"/>
    <col min="15105" max="15105" width="74.85546875" customWidth="1"/>
    <col min="15106" max="15108" width="19.85546875" customWidth="1"/>
    <col min="15109" max="15109" width="33.5703125" customWidth="1"/>
    <col min="15361" max="15361" width="74.85546875" customWidth="1"/>
    <col min="15362" max="15364" width="19.85546875" customWidth="1"/>
    <col min="15365" max="15365" width="33.5703125" customWidth="1"/>
    <col min="15617" max="15617" width="74.85546875" customWidth="1"/>
    <col min="15618" max="15620" width="19.85546875" customWidth="1"/>
    <col min="15621" max="15621" width="33.5703125" customWidth="1"/>
    <col min="15873" max="15873" width="74.85546875" customWidth="1"/>
    <col min="15874" max="15876" width="19.85546875" customWidth="1"/>
    <col min="15877" max="15877" width="33.5703125" customWidth="1"/>
    <col min="16129" max="16129" width="74.85546875" customWidth="1"/>
    <col min="16130" max="16132" width="19.85546875" customWidth="1"/>
    <col min="16133" max="16133" width="33.5703125" customWidth="1"/>
  </cols>
  <sheetData>
    <row r="4" spans="1:9" ht="26.25" x14ac:dyDescent="0.4">
      <c r="A4" s="34" t="s">
        <v>358</v>
      </c>
    </row>
    <row r="6" spans="1:9" ht="60" customHeight="1" x14ac:dyDescent="0.25">
      <c r="A6" s="393" t="s">
        <v>406</v>
      </c>
      <c r="B6" s="393"/>
      <c r="C6" s="393"/>
      <c r="D6" s="393"/>
    </row>
    <row r="8" spans="1:9" s="39" customFormat="1" ht="115.5" x14ac:dyDescent="0.25">
      <c r="A8" s="197" t="s">
        <v>418</v>
      </c>
      <c r="B8" s="198" t="s">
        <v>419</v>
      </c>
      <c r="C8" s="204" t="s">
        <v>424</v>
      </c>
      <c r="D8" s="198" t="s">
        <v>421</v>
      </c>
      <c r="E8" s="204" t="s">
        <v>424</v>
      </c>
      <c r="F8" s="198" t="s">
        <v>422</v>
      </c>
      <c r="G8" s="204" t="s">
        <v>424</v>
      </c>
      <c r="H8" s="198" t="s">
        <v>423</v>
      </c>
      <c r="I8" s="204" t="s">
        <v>424</v>
      </c>
    </row>
    <row r="9" spans="1:9" s="39" customFormat="1" x14ac:dyDescent="0.25">
      <c r="A9" s="205" t="s">
        <v>420</v>
      </c>
      <c r="B9" s="200"/>
      <c r="C9" s="201"/>
      <c r="D9" s="200"/>
      <c r="E9" s="201"/>
      <c r="F9" s="200"/>
      <c r="G9" s="201"/>
      <c r="H9" s="200"/>
      <c r="I9" s="201"/>
    </row>
    <row r="10" spans="1:9" s="39" customFormat="1" x14ac:dyDescent="0.25">
      <c r="A10" s="41" t="s">
        <v>407</v>
      </c>
      <c r="B10" s="199">
        <v>7.9095510000000004</v>
      </c>
      <c r="C10" s="202">
        <v>31</v>
      </c>
      <c r="D10" s="199">
        <v>8.0207656000000007</v>
      </c>
      <c r="E10" s="202">
        <v>93</v>
      </c>
      <c r="F10" s="199">
        <v>7.5960130000000001</v>
      </c>
      <c r="G10" s="202">
        <v>69</v>
      </c>
      <c r="H10" s="199">
        <v>2.6792734999999999</v>
      </c>
      <c r="I10" s="202">
        <v>259</v>
      </c>
    </row>
    <row r="11" spans="1:9" s="39" customFormat="1" x14ac:dyDescent="0.25">
      <c r="A11" s="41" t="s">
        <v>408</v>
      </c>
      <c r="B11" s="199">
        <v>7.7896419000000003</v>
      </c>
      <c r="C11" s="202">
        <v>78</v>
      </c>
      <c r="D11" s="199">
        <v>7.9423126999999996</v>
      </c>
      <c r="E11" s="202">
        <v>118</v>
      </c>
      <c r="F11" s="199">
        <v>7.6499227999999997</v>
      </c>
      <c r="G11" s="202">
        <v>51</v>
      </c>
      <c r="H11" s="199">
        <v>2.7227006</v>
      </c>
      <c r="I11" s="202">
        <v>238</v>
      </c>
    </row>
    <row r="12" spans="1:9" s="39" customFormat="1" x14ac:dyDescent="0.25">
      <c r="A12" s="41" t="s">
        <v>409</v>
      </c>
      <c r="B12" s="199">
        <v>7.7228667</v>
      </c>
      <c r="C12" s="202">
        <v>127</v>
      </c>
      <c r="D12" s="199">
        <v>8.0885996000000002</v>
      </c>
      <c r="E12" s="202">
        <v>66</v>
      </c>
      <c r="F12" s="199">
        <v>7.6781942000000001</v>
      </c>
      <c r="G12" s="202">
        <v>40</v>
      </c>
      <c r="H12" s="199">
        <v>2.9783521999999998</v>
      </c>
      <c r="I12" s="202">
        <v>117</v>
      </c>
    </row>
    <row r="13" spans="1:9" s="39" customFormat="1" x14ac:dyDescent="0.25">
      <c r="A13" s="41" t="s">
        <v>410</v>
      </c>
      <c r="B13" s="199">
        <v>7.6875070000000001</v>
      </c>
      <c r="C13" s="202">
        <v>153</v>
      </c>
      <c r="D13" s="199">
        <v>8.1307621999999995</v>
      </c>
      <c r="E13" s="202">
        <v>51</v>
      </c>
      <c r="F13" s="199">
        <v>7.4515953000000001</v>
      </c>
      <c r="G13" s="202">
        <v>154</v>
      </c>
      <c r="H13" s="199">
        <v>2.4695743000000001</v>
      </c>
      <c r="I13" s="202">
        <v>317</v>
      </c>
    </row>
    <row r="14" spans="1:9" s="39" customFormat="1" x14ac:dyDescent="0.25">
      <c r="A14" s="41" t="s">
        <v>411</v>
      </c>
      <c r="B14" s="199">
        <v>7.6737095999999996</v>
      </c>
      <c r="C14" s="202">
        <v>162</v>
      </c>
      <c r="D14" s="199">
        <v>8.0480398999999991</v>
      </c>
      <c r="E14" s="202">
        <v>79</v>
      </c>
      <c r="F14" s="199">
        <v>7.3020167999999996</v>
      </c>
      <c r="G14" s="202">
        <v>280</v>
      </c>
      <c r="H14" s="199">
        <v>3.2751222000000002</v>
      </c>
      <c r="I14" s="202">
        <v>25</v>
      </c>
    </row>
    <row r="15" spans="1:9" s="39" customFormat="1" x14ac:dyDescent="0.25">
      <c r="A15" s="41" t="s">
        <v>412</v>
      </c>
      <c r="B15" s="199">
        <v>7.6261536000000003</v>
      </c>
      <c r="C15" s="202">
        <v>198</v>
      </c>
      <c r="D15" s="199">
        <v>7.9167997000000003</v>
      </c>
      <c r="E15" s="202">
        <v>133</v>
      </c>
      <c r="F15" s="199">
        <v>7.3561439999999996</v>
      </c>
      <c r="G15" s="202">
        <v>234</v>
      </c>
      <c r="H15" s="199">
        <v>2.8305528</v>
      </c>
      <c r="I15" s="202">
        <v>191</v>
      </c>
    </row>
    <row r="16" spans="1:9" s="39" customFormat="1" x14ac:dyDescent="0.25">
      <c r="A16" s="41" t="s">
        <v>413</v>
      </c>
      <c r="B16" s="199">
        <v>7.5931917000000002</v>
      </c>
      <c r="C16" s="202">
        <v>225</v>
      </c>
      <c r="D16" s="199">
        <v>7.7896054000000001</v>
      </c>
      <c r="E16" s="202">
        <v>208</v>
      </c>
      <c r="F16" s="199">
        <v>7.1378278999999996</v>
      </c>
      <c r="G16" s="203">
        <v>329</v>
      </c>
      <c r="H16" s="199">
        <v>3.5138615999999998</v>
      </c>
      <c r="I16" s="203">
        <v>4</v>
      </c>
    </row>
    <row r="17" spans="1:9" s="39" customFormat="1" x14ac:dyDescent="0.25">
      <c r="A17" s="41" t="s">
        <v>414</v>
      </c>
      <c r="B17" s="199">
        <v>7.5592065000000002</v>
      </c>
      <c r="C17" s="202">
        <v>245</v>
      </c>
      <c r="D17" s="199">
        <v>7.9520580000000001</v>
      </c>
      <c r="E17" s="202">
        <v>116</v>
      </c>
      <c r="F17" s="199">
        <v>7.3114913000000001</v>
      </c>
      <c r="G17" s="202">
        <v>274</v>
      </c>
      <c r="H17" s="199">
        <v>2.7500776999999998</v>
      </c>
      <c r="I17" s="202">
        <v>228</v>
      </c>
    </row>
    <row r="18" spans="1:9" s="39" customFormat="1" x14ac:dyDescent="0.25">
      <c r="A18" s="41" t="s">
        <v>415</v>
      </c>
      <c r="B18" s="199">
        <v>7.5521912999999996</v>
      </c>
      <c r="C18" s="202">
        <v>251</v>
      </c>
      <c r="D18" s="199">
        <v>7.7158549000000001</v>
      </c>
      <c r="E18" s="202">
        <v>257</v>
      </c>
      <c r="F18" s="199">
        <v>7.3761314000000002</v>
      </c>
      <c r="G18" s="202">
        <v>212</v>
      </c>
      <c r="H18" s="199">
        <v>3.1037593000000001</v>
      </c>
      <c r="I18" s="202">
        <v>68</v>
      </c>
    </row>
    <row r="19" spans="1:9" s="39" customFormat="1" x14ac:dyDescent="0.25">
      <c r="A19" s="41" t="s">
        <v>416</v>
      </c>
      <c r="B19" s="199">
        <v>7.5392685000000004</v>
      </c>
      <c r="C19" s="202">
        <v>259</v>
      </c>
      <c r="D19" s="199">
        <v>7.9021185000000003</v>
      </c>
      <c r="E19" s="202">
        <v>140</v>
      </c>
      <c r="F19" s="199">
        <v>7.2856189000000002</v>
      </c>
      <c r="G19" s="202">
        <v>284</v>
      </c>
      <c r="H19" s="199">
        <v>3.5289044000000001</v>
      </c>
      <c r="I19" s="203">
        <v>3</v>
      </c>
    </row>
    <row r="20" spans="1:9" s="39" customFormat="1" x14ac:dyDescent="0.25">
      <c r="A20" s="41" t="s">
        <v>417</v>
      </c>
      <c r="B20" s="199">
        <v>7.4255886999999996</v>
      </c>
      <c r="C20" s="202">
        <v>318</v>
      </c>
      <c r="D20" s="199">
        <v>7.7206831999999999</v>
      </c>
      <c r="E20" s="202">
        <v>253</v>
      </c>
      <c r="F20" s="199">
        <v>7.2122470999999999</v>
      </c>
      <c r="G20" s="202">
        <v>317</v>
      </c>
      <c r="H20" s="199">
        <v>2.9308325000000002</v>
      </c>
      <c r="I20" s="202">
        <v>137</v>
      </c>
    </row>
    <row r="21" spans="1:9" s="39" customFormat="1" x14ac:dyDescent="0.25"/>
    <row r="22" spans="1:9" x14ac:dyDescent="0.25">
      <c r="A22" s="209" t="s">
        <v>428</v>
      </c>
      <c r="B22" s="25"/>
      <c r="C22" s="25"/>
      <c r="D22" s="25"/>
      <c r="E22" s="25"/>
      <c r="F22" s="25"/>
      <c r="G22" s="25"/>
      <c r="H22" s="25"/>
      <c r="I22" s="25"/>
    </row>
    <row r="23" spans="1:9" x14ac:dyDescent="0.25">
      <c r="A23" s="41" t="s">
        <v>429</v>
      </c>
      <c r="B23" s="210">
        <v>8.1813119000000007</v>
      </c>
      <c r="C23" s="25"/>
      <c r="D23" s="210">
        <v>8.3889057999999999</v>
      </c>
      <c r="E23" s="25"/>
      <c r="F23" s="210">
        <v>7.8751872000000001</v>
      </c>
      <c r="G23" s="25"/>
      <c r="H23" s="210">
        <v>2.6908222999999998</v>
      </c>
      <c r="I23" s="25"/>
    </row>
    <row r="24" spans="1:9" x14ac:dyDescent="0.25">
      <c r="A24" s="41" t="s">
        <v>430</v>
      </c>
      <c r="B24" s="210">
        <v>7.9242410000000003</v>
      </c>
      <c r="C24" s="25"/>
      <c r="D24" s="210">
        <v>8.3723834999999998</v>
      </c>
      <c r="E24" s="25"/>
      <c r="F24" s="210">
        <v>7.6229418000000004</v>
      </c>
      <c r="G24" s="25"/>
      <c r="H24" s="210">
        <v>2.7762167999999998</v>
      </c>
      <c r="I24" s="25"/>
    </row>
    <row r="25" spans="1:9" x14ac:dyDescent="0.25">
      <c r="A25" s="41" t="s">
        <v>431</v>
      </c>
      <c r="B25" s="210">
        <v>7.8030564</v>
      </c>
      <c r="C25" s="25"/>
      <c r="D25" s="210">
        <v>7.7807718000000001</v>
      </c>
      <c r="E25" s="25"/>
      <c r="F25" s="210">
        <v>7.3917032999999996</v>
      </c>
      <c r="G25" s="25"/>
      <c r="H25" s="210">
        <v>3.0393843999999999</v>
      </c>
      <c r="I25" s="25"/>
    </row>
    <row r="26" spans="1:9" x14ac:dyDescent="0.25">
      <c r="A26" s="41" t="s">
        <v>432</v>
      </c>
      <c r="B26" s="210">
        <v>7.7990189000000001</v>
      </c>
      <c r="C26" s="25"/>
      <c r="D26" s="210">
        <v>8.0824941999999993</v>
      </c>
      <c r="E26" s="25"/>
      <c r="F26" s="210">
        <v>7.6069483</v>
      </c>
      <c r="G26" s="25"/>
      <c r="H26" s="210">
        <v>2.6128255999999999</v>
      </c>
      <c r="I26" s="25"/>
    </row>
    <row r="27" spans="1:9" x14ac:dyDescent="0.25">
      <c r="A27" s="41" t="s">
        <v>433</v>
      </c>
      <c r="B27" s="210">
        <v>7.7926843000000003</v>
      </c>
      <c r="C27" s="25"/>
      <c r="D27" s="210">
        <v>8.2818863</v>
      </c>
      <c r="E27" s="25"/>
      <c r="F27" s="210">
        <v>7.5756785999999998</v>
      </c>
      <c r="G27" s="25"/>
      <c r="H27" s="210">
        <v>3.1053747</v>
      </c>
      <c r="I27" s="25"/>
    </row>
    <row r="28" spans="1:9" x14ac:dyDescent="0.25">
      <c r="A28" s="41" t="s">
        <v>434</v>
      </c>
      <c r="B28" s="210">
        <v>7.7790670000000004</v>
      </c>
      <c r="C28" s="25"/>
      <c r="D28" s="210">
        <v>7.8313008000000002</v>
      </c>
      <c r="E28" s="25"/>
      <c r="F28" s="210">
        <v>7.4781839000000003</v>
      </c>
      <c r="G28" s="25"/>
      <c r="H28" s="210">
        <v>2.6373643000000002</v>
      </c>
      <c r="I28" s="25"/>
    </row>
    <row r="29" spans="1:9" x14ac:dyDescent="0.25">
      <c r="A29" s="41" t="s">
        <v>435</v>
      </c>
      <c r="B29" s="210">
        <v>7.7152215000000002</v>
      </c>
      <c r="C29" s="25"/>
      <c r="D29" s="210">
        <v>7.8671309000000003</v>
      </c>
      <c r="E29" s="25"/>
      <c r="F29" s="210">
        <v>7.4524024000000004</v>
      </c>
      <c r="G29" s="25"/>
      <c r="H29" s="210">
        <v>3.3467337000000001</v>
      </c>
      <c r="I29" s="25"/>
    </row>
    <row r="30" spans="1:9" x14ac:dyDescent="0.25">
      <c r="A30" s="41" t="s">
        <v>436</v>
      </c>
      <c r="B30" s="210">
        <v>7.6680617</v>
      </c>
      <c r="C30" s="25"/>
      <c r="D30" s="210">
        <v>7.7604226000000001</v>
      </c>
      <c r="E30" s="25"/>
      <c r="F30" s="210">
        <v>7.4097248999999996</v>
      </c>
      <c r="G30" s="25"/>
      <c r="H30" s="210">
        <v>2.5403894</v>
      </c>
      <c r="I30" s="25"/>
    </row>
    <row r="31" spans="1:9" x14ac:dyDescent="0.25">
      <c r="A31" s="41" t="s">
        <v>437</v>
      </c>
      <c r="B31" s="210">
        <v>7.6541882000000001</v>
      </c>
      <c r="C31" s="25"/>
      <c r="D31" s="210">
        <v>7.9991251999999999</v>
      </c>
      <c r="E31" s="25"/>
      <c r="F31" s="210">
        <v>7.3369016</v>
      </c>
      <c r="G31" s="25"/>
      <c r="H31" s="210">
        <v>3.127561</v>
      </c>
      <c r="I31" s="25"/>
    </row>
    <row r="32" spans="1:9" x14ac:dyDescent="0.25">
      <c r="A32" s="41" t="s">
        <v>438</v>
      </c>
      <c r="B32" s="210">
        <v>7.4345945999999996</v>
      </c>
      <c r="C32" s="25"/>
      <c r="D32" s="210">
        <v>7.7367932000000001</v>
      </c>
      <c r="E32" s="25"/>
      <c r="F32" s="210">
        <v>7.4141165999999998</v>
      </c>
      <c r="G32" s="25"/>
      <c r="H32" s="210">
        <v>2.9020625999999998</v>
      </c>
      <c r="I32" s="25"/>
    </row>
    <row r="33" spans="1:9" x14ac:dyDescent="0.25">
      <c r="A33" s="41" t="s">
        <v>439</v>
      </c>
      <c r="B33" s="210">
        <v>7.4230611</v>
      </c>
      <c r="C33" s="25"/>
      <c r="D33" s="210">
        <v>7.5815913999999998</v>
      </c>
      <c r="E33" s="25"/>
      <c r="F33" s="210">
        <v>7.3080467999999996</v>
      </c>
      <c r="G33" s="25"/>
      <c r="H33" s="210">
        <v>2.7964375000000001</v>
      </c>
      <c r="I33" s="25"/>
    </row>
    <row r="35" spans="1:9" x14ac:dyDescent="0.25">
      <c r="A35" s="12" t="s">
        <v>365</v>
      </c>
      <c r="B35" s="12"/>
      <c r="C35" s="12"/>
    </row>
    <row r="36" spans="1:9" ht="165" customHeight="1" x14ac:dyDescent="0.25">
      <c r="A36" s="12" t="s">
        <v>85</v>
      </c>
      <c r="B36" s="2" t="s">
        <v>366</v>
      </c>
      <c r="C36" s="2" t="s">
        <v>367</v>
      </c>
    </row>
    <row r="37" spans="1:9" ht="30" x14ac:dyDescent="0.25">
      <c r="A37" s="195" t="s">
        <v>368</v>
      </c>
      <c r="B37" s="25">
        <v>8.06</v>
      </c>
      <c r="C37" s="25">
        <v>7.8</v>
      </c>
    </row>
    <row r="38" spans="1:9" x14ac:dyDescent="0.25">
      <c r="A38" s="79" t="s">
        <v>425</v>
      </c>
    </row>
    <row r="39" spans="1:9" ht="24.75" x14ac:dyDescent="0.25">
      <c r="A39" s="264" t="s">
        <v>530</v>
      </c>
    </row>
    <row r="40" spans="1:9" x14ac:dyDescent="0.25">
      <c r="A40" s="79"/>
    </row>
    <row r="41" spans="1:9" x14ac:dyDescent="0.25">
      <c r="A41" s="393" t="s">
        <v>359</v>
      </c>
      <c r="B41" s="393"/>
      <c r="C41" s="393"/>
      <c r="D41" s="393"/>
      <c r="E41" s="393"/>
    </row>
    <row r="42" spans="1:9" x14ac:dyDescent="0.25">
      <c r="A42" s="393" t="s">
        <v>360</v>
      </c>
      <c r="B42" s="393"/>
      <c r="C42" s="393"/>
      <c r="D42" s="393"/>
      <c r="E42" s="393"/>
    </row>
    <row r="44" spans="1:9" x14ac:dyDescent="0.25">
      <c r="A44" s="394" t="s">
        <v>361</v>
      </c>
      <c r="B44" s="395"/>
      <c r="C44" s="395"/>
      <c r="D44" s="395"/>
      <c r="E44" s="396"/>
    </row>
    <row r="45" spans="1:9" ht="75" x14ac:dyDescent="0.25">
      <c r="A45" s="12"/>
      <c r="B45" s="12" t="s">
        <v>5</v>
      </c>
      <c r="C45" s="12" t="s">
        <v>6</v>
      </c>
      <c r="D45" s="12" t="s">
        <v>7</v>
      </c>
      <c r="E45" s="2" t="s">
        <v>362</v>
      </c>
    </row>
    <row r="46" spans="1:9" x14ac:dyDescent="0.25">
      <c r="A46" s="25" t="s">
        <v>69</v>
      </c>
      <c r="B46" s="27">
        <v>0.92112879884225762</v>
      </c>
      <c r="C46" s="27">
        <v>0.92880794701986757</v>
      </c>
      <c r="D46" s="27">
        <v>0.9088235294117647</v>
      </c>
      <c r="E46" s="25" t="s">
        <v>141</v>
      </c>
    </row>
    <row r="47" spans="1:9" x14ac:dyDescent="0.25">
      <c r="A47" s="25" t="s">
        <v>91</v>
      </c>
      <c r="B47" s="27">
        <v>0.91988049972840846</v>
      </c>
      <c r="C47" s="27">
        <v>0.92818015824710898</v>
      </c>
      <c r="D47" s="27">
        <v>0.91961023142509135</v>
      </c>
      <c r="E47" s="25" t="s">
        <v>141</v>
      </c>
    </row>
    <row r="48" spans="1:9" x14ac:dyDescent="0.25">
      <c r="A48" s="25" t="s">
        <v>72</v>
      </c>
      <c r="B48" s="27">
        <v>0.89677653024266568</v>
      </c>
      <c r="C48" s="27">
        <v>0.93316624895572264</v>
      </c>
      <c r="D48" s="27">
        <v>0.90781250000000002</v>
      </c>
      <c r="E48" s="25" t="s">
        <v>141</v>
      </c>
    </row>
    <row r="49" spans="1:5" x14ac:dyDescent="0.25">
      <c r="A49" s="25" t="s">
        <v>73</v>
      </c>
      <c r="B49" s="27">
        <v>0.93110735418427726</v>
      </c>
      <c r="C49" s="27">
        <v>0.92708333333333337</v>
      </c>
      <c r="D49" s="27">
        <v>0.9280639431616341</v>
      </c>
      <c r="E49" s="25" t="s">
        <v>141</v>
      </c>
    </row>
    <row r="50" spans="1:5" x14ac:dyDescent="0.25">
      <c r="A50" s="25" t="s">
        <v>318</v>
      </c>
      <c r="B50" s="194" t="s">
        <v>70</v>
      </c>
      <c r="C50" s="194" t="s">
        <v>70</v>
      </c>
      <c r="D50" s="27">
        <v>0.90300000000000002</v>
      </c>
      <c r="E50" s="25" t="s">
        <v>141</v>
      </c>
    </row>
    <row r="51" spans="1:5" x14ac:dyDescent="0.25">
      <c r="A51" s="25" t="s">
        <v>75</v>
      </c>
      <c r="B51" s="194" t="s">
        <v>70</v>
      </c>
      <c r="C51" s="194" t="s">
        <v>70</v>
      </c>
      <c r="D51" s="27">
        <v>0.92800000000000005</v>
      </c>
      <c r="E51" s="25" t="s">
        <v>141</v>
      </c>
    </row>
    <row r="52" spans="1:5" x14ac:dyDescent="0.25">
      <c r="A52" s="25" t="s">
        <v>76</v>
      </c>
      <c r="B52" s="27">
        <v>0.9051576631630408</v>
      </c>
      <c r="C52" s="27">
        <v>0.87244616234124794</v>
      </c>
      <c r="D52" s="27">
        <v>0.88388123011664899</v>
      </c>
      <c r="E52" s="25" t="s">
        <v>141</v>
      </c>
    </row>
    <row r="53" spans="1:5" x14ac:dyDescent="0.25">
      <c r="A53" s="25" t="s">
        <v>77</v>
      </c>
      <c r="B53" s="27">
        <v>0.92833443928334436</v>
      </c>
      <c r="C53" s="27">
        <v>0.94281376518218618</v>
      </c>
      <c r="D53" s="27">
        <v>0.94157411878319652</v>
      </c>
      <c r="E53" s="25" t="s">
        <v>141</v>
      </c>
    </row>
    <row r="54" spans="1:5" x14ac:dyDescent="0.25">
      <c r="A54" s="25" t="s">
        <v>78</v>
      </c>
      <c r="B54" s="27">
        <v>0.93600000000000005</v>
      </c>
      <c r="C54" s="27">
        <v>0.93799999999999994</v>
      </c>
      <c r="D54" s="27">
        <v>0.93899999999999995</v>
      </c>
      <c r="E54" s="25" t="s">
        <v>141</v>
      </c>
    </row>
    <row r="55" spans="1:5" x14ac:dyDescent="0.25">
      <c r="A55" s="25" t="s">
        <v>79</v>
      </c>
      <c r="B55" s="27">
        <v>0.92</v>
      </c>
      <c r="C55" s="27">
        <v>0.92400000000000004</v>
      </c>
      <c r="D55" s="27">
        <v>0.93</v>
      </c>
      <c r="E55" s="25" t="s">
        <v>141</v>
      </c>
    </row>
    <row r="56" spans="1:5" x14ac:dyDescent="0.25">
      <c r="A56" s="394" t="s">
        <v>363</v>
      </c>
      <c r="B56" s="395"/>
      <c r="C56" s="395"/>
      <c r="D56" s="395"/>
      <c r="E56" s="396"/>
    </row>
    <row r="57" spans="1:5" ht="75" x14ac:dyDescent="0.25">
      <c r="A57" s="67"/>
      <c r="B57" s="12" t="s">
        <v>5</v>
      </c>
      <c r="C57" s="12" t="s">
        <v>6</v>
      </c>
      <c r="D57" s="12" t="s">
        <v>7</v>
      </c>
      <c r="E57" s="2" t="s">
        <v>362</v>
      </c>
    </row>
    <row r="58" spans="1:5" x14ac:dyDescent="0.25">
      <c r="A58" s="25" t="s">
        <v>69</v>
      </c>
      <c r="B58" s="27">
        <v>0.71242774566473988</v>
      </c>
      <c r="C58" s="27">
        <v>0.72185430463576161</v>
      </c>
      <c r="D58" s="27">
        <v>0.6966126656848306</v>
      </c>
      <c r="E58" s="25" t="s">
        <v>141</v>
      </c>
    </row>
    <row r="59" spans="1:5" x14ac:dyDescent="0.25">
      <c r="A59" s="25" t="s">
        <v>91</v>
      </c>
      <c r="B59" s="27">
        <v>0.69019820798262288</v>
      </c>
      <c r="C59" s="27">
        <v>0.68594035301278145</v>
      </c>
      <c r="D59" s="27">
        <v>0.69835466179159045</v>
      </c>
      <c r="E59" s="25" t="s">
        <v>141</v>
      </c>
    </row>
    <row r="60" spans="1:5" x14ac:dyDescent="0.25">
      <c r="A60" s="25" t="s">
        <v>72</v>
      </c>
      <c r="B60" s="27">
        <v>0.65182772348896123</v>
      </c>
      <c r="C60" s="27">
        <v>0.68755221386800336</v>
      </c>
      <c r="D60" s="27">
        <v>0.70078125000000002</v>
      </c>
      <c r="E60" s="25" t="s">
        <v>141</v>
      </c>
    </row>
    <row r="61" spans="1:5" x14ac:dyDescent="0.25">
      <c r="A61" s="25" t="s">
        <v>73</v>
      </c>
      <c r="B61" s="27">
        <v>0.68583509513742069</v>
      </c>
      <c r="C61" s="27">
        <v>0.70142180094786732</v>
      </c>
      <c r="D61" s="27">
        <v>0.69503546099290781</v>
      </c>
      <c r="E61" s="25" t="s">
        <v>141</v>
      </c>
    </row>
    <row r="62" spans="1:5" x14ac:dyDescent="0.25">
      <c r="A62" s="25" t="s">
        <v>318</v>
      </c>
      <c r="B62" s="194" t="s">
        <v>70</v>
      </c>
      <c r="C62" s="194" t="s">
        <v>70</v>
      </c>
      <c r="D62" s="27">
        <v>0.68300000000000005</v>
      </c>
      <c r="E62" s="25" t="s">
        <v>141</v>
      </c>
    </row>
    <row r="63" spans="1:5" x14ac:dyDescent="0.25">
      <c r="A63" s="25" t="s">
        <v>75</v>
      </c>
      <c r="B63" s="194" t="s">
        <v>70</v>
      </c>
      <c r="C63" s="194" t="s">
        <v>70</v>
      </c>
      <c r="D63" s="27">
        <v>0.74399999999999999</v>
      </c>
      <c r="E63" s="25" t="s">
        <v>141</v>
      </c>
    </row>
    <row r="64" spans="1:5" x14ac:dyDescent="0.25">
      <c r="A64" s="25" t="s">
        <v>76</v>
      </c>
      <c r="B64" s="27">
        <v>0.7113175262771938</v>
      </c>
      <c r="C64" s="27">
        <v>0.67900552486187848</v>
      </c>
      <c r="D64" s="27">
        <v>0.68328912466843506</v>
      </c>
      <c r="E64" s="25" t="s">
        <v>141</v>
      </c>
    </row>
    <row r="65" spans="1:5" x14ac:dyDescent="0.25">
      <c r="A65" s="25" t="s">
        <v>77</v>
      </c>
      <c r="B65" s="27">
        <v>0.72212389380530972</v>
      </c>
      <c r="C65" s="27">
        <v>0.71848101265822784</v>
      </c>
      <c r="D65" s="27">
        <v>0.72876447876447881</v>
      </c>
      <c r="E65" s="25" t="s">
        <v>141</v>
      </c>
    </row>
    <row r="66" spans="1:5" x14ac:dyDescent="0.25">
      <c r="A66" s="25" t="s">
        <v>78</v>
      </c>
      <c r="B66" s="27">
        <v>0.75677603423680462</v>
      </c>
      <c r="C66" s="27">
        <v>0.75900720576461167</v>
      </c>
      <c r="D66" s="27">
        <v>0.76331360946745563</v>
      </c>
      <c r="E66" s="25" t="s">
        <v>141</v>
      </c>
    </row>
    <row r="67" spans="1:5" x14ac:dyDescent="0.25">
      <c r="A67" s="25" t="s">
        <v>79</v>
      </c>
      <c r="B67" s="27">
        <v>0.70899999999999996</v>
      </c>
      <c r="C67" s="27">
        <v>0.70599999999999996</v>
      </c>
      <c r="D67" s="27">
        <v>0.71099999999999997</v>
      </c>
      <c r="E67" s="25" t="s">
        <v>141</v>
      </c>
    </row>
    <row r="68" spans="1:5" x14ac:dyDescent="0.25">
      <c r="A68" s="79" t="s">
        <v>364</v>
      </c>
    </row>
    <row r="69" spans="1:5" x14ac:dyDescent="0.25">
      <c r="A69" s="79" t="s">
        <v>305</v>
      </c>
    </row>
  </sheetData>
  <mergeCells count="5">
    <mergeCell ref="A41:E41"/>
    <mergeCell ref="A42:E42"/>
    <mergeCell ref="A44:E44"/>
    <mergeCell ref="A56:E56"/>
    <mergeCell ref="A6:D6"/>
  </mergeCells>
  <conditionalFormatting sqref="C10:C20">
    <cfRule type="top10" dxfId="9" priority="9" percent="1" bottom="1" rank="10"/>
    <cfRule type="top10" dxfId="8" priority="10" percent="1" rank="10"/>
  </conditionalFormatting>
  <conditionalFormatting sqref="E10:E20">
    <cfRule type="top10" dxfId="7" priority="7" percent="1" bottom="1" rank="10"/>
    <cfRule type="top10" dxfId="6" priority="8" percent="1" rank="10"/>
  </conditionalFormatting>
  <conditionalFormatting sqref="G10:G20">
    <cfRule type="top10" dxfId="5" priority="3" percent="1" bottom="1" rank="10"/>
    <cfRule type="top10" dxfId="4" priority="4" percent="1" bottom="1" rank="10"/>
    <cfRule type="top10" dxfId="3" priority="5" percent="1" rank="10"/>
    <cfRule type="top10" dxfId="2" priority="6" percent="1" rank="10"/>
  </conditionalFormatting>
  <conditionalFormatting sqref="I10:I20">
    <cfRule type="top10" dxfId="1" priority="1" percent="1" bottom="1" rank="10"/>
    <cfRule type="top10" dxfId="0" priority="2" percent="1" rank="10"/>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C34"/>
  <sheetViews>
    <sheetView showGridLines="0" showRowColHeaders="0" workbookViewId="0">
      <selection activeCell="A8" sqref="A8"/>
    </sheetView>
  </sheetViews>
  <sheetFormatPr defaultRowHeight="15" x14ac:dyDescent="0.25"/>
  <cols>
    <col min="1" max="1" width="64.85546875" customWidth="1"/>
    <col min="2" max="2" width="9.140625" customWidth="1"/>
    <col min="16" max="16" width="9.140625" style="39"/>
    <col min="20" max="20" width="9.140625" style="39"/>
    <col min="257" max="257" width="64.85546875" customWidth="1"/>
    <col min="513" max="513" width="64.85546875" customWidth="1"/>
    <col min="769" max="769" width="64.85546875" customWidth="1"/>
    <col min="1025" max="1025" width="64.85546875" customWidth="1"/>
    <col min="1281" max="1281" width="64.85546875" customWidth="1"/>
    <col min="1537" max="1537" width="64.85546875" customWidth="1"/>
    <col min="1793" max="1793" width="64.85546875" customWidth="1"/>
    <col min="2049" max="2049" width="64.85546875" customWidth="1"/>
    <col min="2305" max="2305" width="64.85546875" customWidth="1"/>
    <col min="2561" max="2561" width="64.85546875" customWidth="1"/>
    <col min="2817" max="2817" width="64.85546875" customWidth="1"/>
    <col min="3073" max="3073" width="64.85546875" customWidth="1"/>
    <col min="3329" max="3329" width="64.85546875" customWidth="1"/>
    <col min="3585" max="3585" width="64.85546875" customWidth="1"/>
    <col min="3841" max="3841" width="64.85546875" customWidth="1"/>
    <col min="4097" max="4097" width="64.85546875" customWidth="1"/>
    <col min="4353" max="4353" width="64.85546875" customWidth="1"/>
    <col min="4609" max="4609" width="64.85546875" customWidth="1"/>
    <col min="4865" max="4865" width="64.85546875" customWidth="1"/>
    <col min="5121" max="5121" width="64.85546875" customWidth="1"/>
    <col min="5377" max="5377" width="64.85546875" customWidth="1"/>
    <col min="5633" max="5633" width="64.85546875" customWidth="1"/>
    <col min="5889" max="5889" width="64.85546875" customWidth="1"/>
    <col min="6145" max="6145" width="64.85546875" customWidth="1"/>
    <col min="6401" max="6401" width="64.85546875" customWidth="1"/>
    <col min="6657" max="6657" width="64.85546875" customWidth="1"/>
    <col min="6913" max="6913" width="64.85546875" customWidth="1"/>
    <col min="7169" max="7169" width="64.85546875" customWidth="1"/>
    <col min="7425" max="7425" width="64.85546875" customWidth="1"/>
    <col min="7681" max="7681" width="64.85546875" customWidth="1"/>
    <col min="7937" max="7937" width="64.85546875" customWidth="1"/>
    <col min="8193" max="8193" width="64.85546875" customWidth="1"/>
    <col min="8449" max="8449" width="64.85546875" customWidth="1"/>
    <col min="8705" max="8705" width="64.85546875" customWidth="1"/>
    <col min="8961" max="8961" width="64.85546875" customWidth="1"/>
    <col min="9217" max="9217" width="64.85546875" customWidth="1"/>
    <col min="9473" max="9473" width="64.85546875" customWidth="1"/>
    <col min="9729" max="9729" width="64.85546875" customWidth="1"/>
    <col min="9985" max="9985" width="64.85546875" customWidth="1"/>
    <col min="10241" max="10241" width="64.85546875" customWidth="1"/>
    <col min="10497" max="10497" width="64.85546875" customWidth="1"/>
    <col min="10753" max="10753" width="64.85546875" customWidth="1"/>
    <col min="11009" max="11009" width="64.85546875" customWidth="1"/>
    <col min="11265" max="11265" width="64.85546875" customWidth="1"/>
    <col min="11521" max="11521" width="64.85546875" customWidth="1"/>
    <col min="11777" max="11777" width="64.85546875" customWidth="1"/>
    <col min="12033" max="12033" width="64.85546875" customWidth="1"/>
    <col min="12289" max="12289" width="64.85546875" customWidth="1"/>
    <col min="12545" max="12545" width="64.85546875" customWidth="1"/>
    <col min="12801" max="12801" width="64.85546875" customWidth="1"/>
    <col min="13057" max="13057" width="64.85546875" customWidth="1"/>
    <col min="13313" max="13313" width="64.85546875" customWidth="1"/>
    <col min="13569" max="13569" width="64.85546875" customWidth="1"/>
    <col min="13825" max="13825" width="64.85546875" customWidth="1"/>
    <col min="14081" max="14081" width="64.85546875" customWidth="1"/>
    <col min="14337" max="14337" width="64.85546875" customWidth="1"/>
    <col min="14593" max="14593" width="64.85546875" customWidth="1"/>
    <col min="14849" max="14849" width="64.85546875" customWidth="1"/>
    <col min="15105" max="15105" width="64.85546875" customWidth="1"/>
    <col min="15361" max="15361" width="64.85546875" customWidth="1"/>
    <col min="15617" max="15617" width="64.85546875" customWidth="1"/>
    <col min="15873" max="15873" width="64.85546875" customWidth="1"/>
    <col min="16129" max="16129" width="64.85546875" customWidth="1"/>
  </cols>
  <sheetData>
    <row r="4" spans="1:29" ht="26.25" x14ac:dyDescent="0.4">
      <c r="A4" s="34" t="s">
        <v>369</v>
      </c>
    </row>
    <row r="5" spans="1:29" x14ac:dyDescent="0.25">
      <c r="A5" s="11" t="s">
        <v>452</v>
      </c>
    </row>
    <row r="8" spans="1:29" x14ac:dyDescent="0.25">
      <c r="A8" s="12" t="s">
        <v>370</v>
      </c>
      <c r="B8" s="397" t="s">
        <v>371</v>
      </c>
      <c r="C8" s="398"/>
      <c r="D8" s="398"/>
      <c r="E8" s="399"/>
      <c r="F8" s="397" t="s">
        <v>372</v>
      </c>
      <c r="G8" s="398"/>
      <c r="H8" s="398"/>
      <c r="I8" s="399"/>
      <c r="J8" s="397" t="s">
        <v>373</v>
      </c>
      <c r="K8" s="398"/>
      <c r="L8" s="398"/>
      <c r="M8" s="399"/>
      <c r="N8" s="397" t="s">
        <v>374</v>
      </c>
      <c r="O8" s="398"/>
      <c r="P8" s="398"/>
      <c r="Q8" s="399"/>
      <c r="R8" s="397" t="s">
        <v>405</v>
      </c>
      <c r="S8" s="398"/>
      <c r="T8" s="398"/>
      <c r="U8" s="399"/>
      <c r="V8" s="397" t="s">
        <v>484</v>
      </c>
      <c r="W8" s="398"/>
      <c r="X8" s="398"/>
      <c r="Y8" s="399"/>
      <c r="Z8" s="397" t="s">
        <v>531</v>
      </c>
      <c r="AA8" s="398"/>
      <c r="AB8" s="398"/>
      <c r="AC8" s="399"/>
    </row>
    <row r="9" spans="1:29" x14ac:dyDescent="0.25">
      <c r="A9" s="12"/>
      <c r="B9" s="12" t="s">
        <v>375</v>
      </c>
      <c r="C9" s="12" t="s">
        <v>376</v>
      </c>
      <c r="D9" s="12" t="s">
        <v>377</v>
      </c>
      <c r="E9" s="12" t="s">
        <v>378</v>
      </c>
      <c r="F9" s="12" t="s">
        <v>375</v>
      </c>
      <c r="G9" s="12" t="s">
        <v>376</v>
      </c>
      <c r="H9" s="12" t="s">
        <v>377</v>
      </c>
      <c r="I9" s="12" t="s">
        <v>378</v>
      </c>
      <c r="J9" s="12" t="s">
        <v>375</v>
      </c>
      <c r="K9" s="12" t="s">
        <v>376</v>
      </c>
      <c r="L9" s="12" t="s">
        <v>377</v>
      </c>
      <c r="M9" s="12" t="s">
        <v>378</v>
      </c>
      <c r="N9" s="12" t="s">
        <v>375</v>
      </c>
      <c r="O9" s="12" t="s">
        <v>376</v>
      </c>
      <c r="P9" s="12" t="s">
        <v>377</v>
      </c>
      <c r="Q9" s="12" t="s">
        <v>378</v>
      </c>
      <c r="R9" s="12" t="s">
        <v>375</v>
      </c>
      <c r="S9" s="12" t="s">
        <v>376</v>
      </c>
      <c r="T9" s="12" t="s">
        <v>377</v>
      </c>
      <c r="U9" s="12" t="s">
        <v>378</v>
      </c>
      <c r="V9" s="237" t="s">
        <v>375</v>
      </c>
      <c r="W9" s="237" t="s">
        <v>376</v>
      </c>
      <c r="X9" s="237" t="s">
        <v>377</v>
      </c>
      <c r="Y9" s="237" t="s">
        <v>378</v>
      </c>
      <c r="Z9" s="237" t="s">
        <v>375</v>
      </c>
      <c r="AA9" s="237" t="s">
        <v>376</v>
      </c>
      <c r="AB9" s="237" t="s">
        <v>377</v>
      </c>
      <c r="AC9" s="237" t="s">
        <v>378</v>
      </c>
    </row>
    <row r="10" spans="1:29" x14ac:dyDescent="0.25">
      <c r="A10" s="25" t="s">
        <v>379</v>
      </c>
      <c r="B10" s="25" t="s">
        <v>380</v>
      </c>
      <c r="C10" s="25" t="s">
        <v>381</v>
      </c>
      <c r="D10" s="25" t="s">
        <v>381</v>
      </c>
      <c r="E10" s="25" t="s">
        <v>381</v>
      </c>
      <c r="F10" s="25" t="s">
        <v>380</v>
      </c>
      <c r="G10" s="25" t="s">
        <v>381</v>
      </c>
      <c r="H10" s="25" t="s">
        <v>381</v>
      </c>
      <c r="I10" s="25" t="s">
        <v>380</v>
      </c>
      <c r="J10" s="25" t="s">
        <v>380</v>
      </c>
      <c r="K10" s="25" t="s">
        <v>381</v>
      </c>
      <c r="L10" s="25" t="s">
        <v>381</v>
      </c>
      <c r="M10" s="25" t="s">
        <v>380</v>
      </c>
      <c r="N10" s="41" t="s">
        <v>380</v>
      </c>
      <c r="O10" s="41" t="s">
        <v>381</v>
      </c>
      <c r="P10" s="41" t="s">
        <v>380</v>
      </c>
      <c r="Q10" s="41" t="s">
        <v>380</v>
      </c>
      <c r="R10" s="41" t="s">
        <v>380</v>
      </c>
      <c r="S10" s="41" t="s">
        <v>380</v>
      </c>
      <c r="T10" s="41" t="s">
        <v>380</v>
      </c>
      <c r="U10" s="41" t="s">
        <v>380</v>
      </c>
      <c r="V10" s="41" t="s">
        <v>380</v>
      </c>
      <c r="W10" s="41" t="s">
        <v>380</v>
      </c>
      <c r="X10" s="41" t="s">
        <v>380</v>
      </c>
      <c r="Y10" s="41" t="s">
        <v>380</v>
      </c>
      <c r="Z10" s="41" t="s">
        <v>380</v>
      </c>
      <c r="AA10" s="41" t="s">
        <v>380</v>
      </c>
      <c r="AB10" s="41" t="s">
        <v>380</v>
      </c>
      <c r="AC10" s="41" t="s">
        <v>380</v>
      </c>
    </row>
    <row r="11" spans="1:29" x14ac:dyDescent="0.25">
      <c r="A11" s="25" t="s">
        <v>382</v>
      </c>
      <c r="B11" s="25" t="s">
        <v>380</v>
      </c>
      <c r="C11" s="25" t="s">
        <v>381</v>
      </c>
      <c r="D11" s="25" t="s">
        <v>381</v>
      </c>
      <c r="E11" s="25" t="s">
        <v>381</v>
      </c>
      <c r="F11" s="25" t="s">
        <v>380</v>
      </c>
      <c r="G11" s="25" t="s">
        <v>381</v>
      </c>
      <c r="H11" s="25" t="s">
        <v>383</v>
      </c>
      <c r="I11" s="25" t="s">
        <v>381</v>
      </c>
      <c r="J11" s="25" t="s">
        <v>380</v>
      </c>
      <c r="K11" s="25" t="s">
        <v>381</v>
      </c>
      <c r="L11" s="25" t="s">
        <v>383</v>
      </c>
      <c r="M11" s="25" t="s">
        <v>381</v>
      </c>
      <c r="N11" s="41" t="s">
        <v>380</v>
      </c>
      <c r="O11" s="41" t="s">
        <v>381</v>
      </c>
      <c r="P11" s="41" t="s">
        <v>383</v>
      </c>
      <c r="Q11" s="41" t="s">
        <v>381</v>
      </c>
      <c r="R11" s="41" t="s">
        <v>380</v>
      </c>
      <c r="S11" s="41" t="s">
        <v>381</v>
      </c>
      <c r="T11" s="41" t="s">
        <v>383</v>
      </c>
      <c r="U11" s="41" t="s">
        <v>381</v>
      </c>
      <c r="V11" s="41" t="s">
        <v>380</v>
      </c>
      <c r="W11" s="41" t="s">
        <v>381</v>
      </c>
      <c r="X11" s="41" t="s">
        <v>383</v>
      </c>
      <c r="Y11" s="41" t="s">
        <v>381</v>
      </c>
      <c r="Z11" s="41" t="s">
        <v>380</v>
      </c>
      <c r="AA11" s="41" t="s">
        <v>381</v>
      </c>
      <c r="AB11" s="41" t="s">
        <v>383</v>
      </c>
      <c r="AC11" s="41" t="s">
        <v>381</v>
      </c>
    </row>
    <row r="12" spans="1:29" x14ac:dyDescent="0.25">
      <c r="A12" s="25" t="s">
        <v>384</v>
      </c>
      <c r="B12" s="25" t="s">
        <v>380</v>
      </c>
      <c r="C12" s="25" t="s">
        <v>381</v>
      </c>
      <c r="D12" s="25" t="s">
        <v>381</v>
      </c>
      <c r="E12" s="25" t="s">
        <v>381</v>
      </c>
      <c r="F12" s="25" t="s">
        <v>380</v>
      </c>
      <c r="G12" s="25" t="s">
        <v>381</v>
      </c>
      <c r="H12" s="25" t="s">
        <v>381</v>
      </c>
      <c r="I12" s="25" t="s">
        <v>381</v>
      </c>
      <c r="J12" s="25" t="s">
        <v>380</v>
      </c>
      <c r="K12" s="25" t="s">
        <v>381</v>
      </c>
      <c r="L12" s="25" t="s">
        <v>381</v>
      </c>
      <c r="M12" s="25" t="s">
        <v>381</v>
      </c>
      <c r="N12" s="41" t="s">
        <v>380</v>
      </c>
      <c r="O12" s="41" t="s">
        <v>380</v>
      </c>
      <c r="P12" s="41" t="s">
        <v>383</v>
      </c>
      <c r="Q12" s="41" t="s">
        <v>381</v>
      </c>
      <c r="R12" s="41" t="s">
        <v>380</v>
      </c>
      <c r="S12" s="41" t="s">
        <v>380</v>
      </c>
      <c r="T12" s="41" t="s">
        <v>383</v>
      </c>
      <c r="U12" s="41" t="s">
        <v>381</v>
      </c>
      <c r="V12" s="41" t="s">
        <v>380</v>
      </c>
      <c r="W12" s="41" t="s">
        <v>380</v>
      </c>
      <c r="X12" s="41" t="s">
        <v>383</v>
      </c>
      <c r="Y12" s="41" t="s">
        <v>381</v>
      </c>
      <c r="Z12" s="41" t="s">
        <v>380</v>
      </c>
      <c r="AA12" s="41" t="s">
        <v>380</v>
      </c>
      <c r="AB12" s="41" t="s">
        <v>383</v>
      </c>
      <c r="AC12" s="41" t="s">
        <v>381</v>
      </c>
    </row>
    <row r="13" spans="1:29" x14ac:dyDescent="0.25">
      <c r="A13" s="25" t="s">
        <v>385</v>
      </c>
      <c r="B13" s="25" t="s">
        <v>380</v>
      </c>
      <c r="C13" s="25" t="s">
        <v>380</v>
      </c>
      <c r="D13" s="25" t="s">
        <v>381</v>
      </c>
      <c r="E13" s="25" t="s">
        <v>381</v>
      </c>
      <c r="F13" s="25" t="s">
        <v>380</v>
      </c>
      <c r="G13" s="25" t="s">
        <v>380</v>
      </c>
      <c r="H13" s="25" t="s">
        <v>383</v>
      </c>
      <c r="I13" s="25" t="s">
        <v>381</v>
      </c>
      <c r="J13" s="25" t="s">
        <v>380</v>
      </c>
      <c r="K13" s="25" t="s">
        <v>380</v>
      </c>
      <c r="L13" s="25" t="s">
        <v>383</v>
      </c>
      <c r="M13" s="25" t="s">
        <v>380</v>
      </c>
      <c r="N13" s="41" t="s">
        <v>380</v>
      </c>
      <c r="O13" s="41" t="s">
        <v>380</v>
      </c>
      <c r="P13" s="41" t="s">
        <v>383</v>
      </c>
      <c r="Q13" s="41" t="s">
        <v>380</v>
      </c>
      <c r="R13" s="41" t="s">
        <v>380</v>
      </c>
      <c r="S13" s="41" t="s">
        <v>380</v>
      </c>
      <c r="T13" s="41" t="s">
        <v>383</v>
      </c>
      <c r="U13" s="41" t="s">
        <v>380</v>
      </c>
      <c r="V13" s="41" t="s">
        <v>380</v>
      </c>
      <c r="W13" s="41" t="s">
        <v>380</v>
      </c>
      <c r="X13" s="41" t="s">
        <v>383</v>
      </c>
      <c r="Y13" s="41" t="s">
        <v>380</v>
      </c>
      <c r="Z13" s="41" t="s">
        <v>380</v>
      </c>
      <c r="AA13" s="41" t="s">
        <v>380</v>
      </c>
      <c r="AB13" s="41" t="s">
        <v>383</v>
      </c>
      <c r="AC13" s="41" t="s">
        <v>380</v>
      </c>
    </row>
    <row r="14" spans="1:29" x14ac:dyDescent="0.25">
      <c r="A14" s="25" t="s">
        <v>386</v>
      </c>
      <c r="B14" s="25" t="s">
        <v>380</v>
      </c>
      <c r="C14" s="25" t="s">
        <v>380</v>
      </c>
      <c r="D14" s="25" t="s">
        <v>380</v>
      </c>
      <c r="E14" s="25" t="s">
        <v>380</v>
      </c>
      <c r="F14" s="25" t="s">
        <v>380</v>
      </c>
      <c r="G14" s="25" t="s">
        <v>380</v>
      </c>
      <c r="H14" s="25" t="s">
        <v>380</v>
      </c>
      <c r="I14" s="25" t="s">
        <v>380</v>
      </c>
      <c r="J14" s="25" t="s">
        <v>380</v>
      </c>
      <c r="K14" s="25" t="s">
        <v>380</v>
      </c>
      <c r="L14" s="25" t="s">
        <v>380</v>
      </c>
      <c r="M14" s="25" t="s">
        <v>380</v>
      </c>
      <c r="N14" s="41" t="s">
        <v>380</v>
      </c>
      <c r="O14" s="41" t="s">
        <v>380</v>
      </c>
      <c r="P14" s="41" t="s">
        <v>380</v>
      </c>
      <c r="Q14" s="41" t="s">
        <v>380</v>
      </c>
      <c r="R14" s="41" t="s">
        <v>380</v>
      </c>
      <c r="S14" s="41" t="s">
        <v>380</v>
      </c>
      <c r="T14" s="41" t="s">
        <v>380</v>
      </c>
      <c r="U14" s="41" t="s">
        <v>380</v>
      </c>
      <c r="V14" s="41" t="s">
        <v>380</v>
      </c>
      <c r="W14" s="41" t="s">
        <v>380</v>
      </c>
      <c r="X14" s="41" t="s">
        <v>380</v>
      </c>
      <c r="Y14" s="41" t="s">
        <v>380</v>
      </c>
      <c r="Z14" s="41" t="s">
        <v>380</v>
      </c>
      <c r="AA14" s="41" t="s">
        <v>380</v>
      </c>
      <c r="AB14" s="41" t="s">
        <v>380</v>
      </c>
      <c r="AC14" s="41" t="s">
        <v>380</v>
      </c>
    </row>
    <row r="15" spans="1:29" x14ac:dyDescent="0.25">
      <c r="A15" s="25" t="s">
        <v>387</v>
      </c>
      <c r="B15" s="25" t="s">
        <v>380</v>
      </c>
      <c r="C15" s="25" t="s">
        <v>381</v>
      </c>
      <c r="D15" s="25" t="s">
        <v>380</v>
      </c>
      <c r="E15" s="25" t="s">
        <v>380</v>
      </c>
      <c r="F15" s="25" t="s">
        <v>380</v>
      </c>
      <c r="G15" s="25" t="s">
        <v>381</v>
      </c>
      <c r="H15" s="25" t="s">
        <v>380</v>
      </c>
      <c r="I15" s="25" t="s">
        <v>380</v>
      </c>
      <c r="J15" s="25" t="s">
        <v>380</v>
      </c>
      <c r="K15" s="25" t="s">
        <v>381</v>
      </c>
      <c r="L15" s="25" t="s">
        <v>380</v>
      </c>
      <c r="M15" s="25" t="s">
        <v>380</v>
      </c>
      <c r="N15" s="41" t="s">
        <v>380</v>
      </c>
      <c r="O15" s="41" t="s">
        <v>381</v>
      </c>
      <c r="P15" s="41" t="s">
        <v>380</v>
      </c>
      <c r="Q15" s="41" t="s">
        <v>380</v>
      </c>
      <c r="R15" s="41" t="s">
        <v>380</v>
      </c>
      <c r="S15" s="41" t="s">
        <v>381</v>
      </c>
      <c r="T15" s="41" t="s">
        <v>380</v>
      </c>
      <c r="U15" s="41" t="s">
        <v>380</v>
      </c>
      <c r="V15" s="41" t="s">
        <v>380</v>
      </c>
      <c r="W15" s="41" t="s">
        <v>380</v>
      </c>
      <c r="X15" s="41" t="s">
        <v>380</v>
      </c>
      <c r="Y15" s="41" t="s">
        <v>380</v>
      </c>
      <c r="Z15" s="41" t="s">
        <v>380</v>
      </c>
      <c r="AA15" s="41" t="s">
        <v>380</v>
      </c>
      <c r="AB15" s="41" t="s">
        <v>380</v>
      </c>
      <c r="AC15" s="41" t="s">
        <v>380</v>
      </c>
    </row>
    <row r="16" spans="1:29" x14ac:dyDescent="0.25">
      <c r="A16" s="25" t="s">
        <v>388</v>
      </c>
      <c r="B16" s="25" t="s">
        <v>380</v>
      </c>
      <c r="C16" s="25" t="s">
        <v>380</v>
      </c>
      <c r="D16" s="25" t="s">
        <v>381</v>
      </c>
      <c r="E16" s="25" t="s">
        <v>381</v>
      </c>
      <c r="F16" s="25" t="s">
        <v>380</v>
      </c>
      <c r="G16" s="25" t="s">
        <v>380</v>
      </c>
      <c r="H16" s="25" t="s">
        <v>380</v>
      </c>
      <c r="I16" s="25" t="s">
        <v>381</v>
      </c>
      <c r="J16" s="25" t="s">
        <v>380</v>
      </c>
      <c r="K16" s="25" t="s">
        <v>380</v>
      </c>
      <c r="L16" s="25" t="s">
        <v>380</v>
      </c>
      <c r="M16" s="25" t="s">
        <v>380</v>
      </c>
      <c r="N16" s="41" t="s">
        <v>380</v>
      </c>
      <c r="O16" s="41" t="s">
        <v>380</v>
      </c>
      <c r="P16" s="41" t="s">
        <v>380</v>
      </c>
      <c r="Q16" s="41" t="s">
        <v>380</v>
      </c>
      <c r="R16" s="41" t="s">
        <v>380</v>
      </c>
      <c r="S16" s="41" t="s">
        <v>380</v>
      </c>
      <c r="T16" s="41" t="s">
        <v>380</v>
      </c>
      <c r="U16" s="41" t="s">
        <v>380</v>
      </c>
      <c r="V16" s="41" t="s">
        <v>380</v>
      </c>
      <c r="W16" s="41" t="s">
        <v>380</v>
      </c>
      <c r="X16" s="41" t="s">
        <v>380</v>
      </c>
      <c r="Y16" s="41" t="s">
        <v>380</v>
      </c>
      <c r="Z16" s="41" t="s">
        <v>380</v>
      </c>
      <c r="AA16" s="41" t="s">
        <v>380</v>
      </c>
      <c r="AB16" s="41" t="s">
        <v>380</v>
      </c>
      <c r="AC16" s="41" t="s">
        <v>380</v>
      </c>
    </row>
    <row r="17" spans="1:29" x14ac:dyDescent="0.25">
      <c r="A17" s="25" t="s">
        <v>389</v>
      </c>
      <c r="B17" s="25" t="s">
        <v>380</v>
      </c>
      <c r="C17" s="25" t="s">
        <v>380</v>
      </c>
      <c r="D17" s="25" t="s">
        <v>381</v>
      </c>
      <c r="E17" s="25" t="s">
        <v>380</v>
      </c>
      <c r="F17" s="25" t="s">
        <v>380</v>
      </c>
      <c r="G17" s="25" t="s">
        <v>380</v>
      </c>
      <c r="H17" s="25" t="s">
        <v>381</v>
      </c>
      <c r="I17" s="25" t="s">
        <v>380</v>
      </c>
      <c r="J17" s="25" t="s">
        <v>380</v>
      </c>
      <c r="K17" s="25" t="s">
        <v>380</v>
      </c>
      <c r="L17" s="25" t="s">
        <v>380</v>
      </c>
      <c r="M17" s="25" t="s">
        <v>380</v>
      </c>
      <c r="N17" s="41" t="s">
        <v>380</v>
      </c>
      <c r="O17" s="41" t="s">
        <v>380</v>
      </c>
      <c r="P17" s="41" t="s">
        <v>380</v>
      </c>
      <c r="Q17" s="41" t="s">
        <v>380</v>
      </c>
      <c r="R17" s="41" t="s">
        <v>380</v>
      </c>
      <c r="S17" s="41" t="s">
        <v>380</v>
      </c>
      <c r="T17" s="41" t="s">
        <v>380</v>
      </c>
      <c r="U17" s="41" t="s">
        <v>380</v>
      </c>
      <c r="V17" s="41" t="s">
        <v>380</v>
      </c>
      <c r="W17" s="41" t="s">
        <v>380</v>
      </c>
      <c r="X17" s="41" t="s">
        <v>380</v>
      </c>
      <c r="Y17" s="41" t="s">
        <v>380</v>
      </c>
      <c r="Z17" s="41" t="s">
        <v>380</v>
      </c>
      <c r="AA17" s="41" t="s">
        <v>380</v>
      </c>
      <c r="AB17" s="41" t="s">
        <v>380</v>
      </c>
      <c r="AC17" s="41" t="s">
        <v>380</v>
      </c>
    </row>
    <row r="18" spans="1:29" x14ac:dyDescent="0.25">
      <c r="A18" s="25" t="s">
        <v>390</v>
      </c>
      <c r="B18" s="25" t="s">
        <v>380</v>
      </c>
      <c r="C18" s="25" t="s">
        <v>380</v>
      </c>
      <c r="D18" s="25" t="s">
        <v>380</v>
      </c>
      <c r="E18" s="25" t="s">
        <v>380</v>
      </c>
      <c r="F18" s="25" t="s">
        <v>380</v>
      </c>
      <c r="G18" s="25" t="s">
        <v>380</v>
      </c>
      <c r="H18" s="25" t="s">
        <v>380</v>
      </c>
      <c r="I18" s="25" t="s">
        <v>380</v>
      </c>
      <c r="J18" s="25" t="s">
        <v>380</v>
      </c>
      <c r="K18" s="25" t="s">
        <v>380</v>
      </c>
      <c r="L18" s="25" t="s">
        <v>380</v>
      </c>
      <c r="M18" s="25" t="s">
        <v>380</v>
      </c>
      <c r="N18" s="41" t="s">
        <v>380</v>
      </c>
      <c r="O18" s="41" t="s">
        <v>380</v>
      </c>
      <c r="P18" s="41" t="s">
        <v>380</v>
      </c>
      <c r="Q18" s="41" t="s">
        <v>380</v>
      </c>
      <c r="R18" s="41" t="s">
        <v>380</v>
      </c>
      <c r="S18" s="41" t="s">
        <v>380</v>
      </c>
      <c r="T18" s="41" t="s">
        <v>380</v>
      </c>
      <c r="U18" s="41" t="s">
        <v>380</v>
      </c>
      <c r="V18" s="41" t="s">
        <v>380</v>
      </c>
      <c r="W18" s="41" t="s">
        <v>380</v>
      </c>
      <c r="X18" s="41" t="s">
        <v>380</v>
      </c>
      <c r="Y18" s="41" t="s">
        <v>380</v>
      </c>
      <c r="Z18" s="41" t="s">
        <v>380</v>
      </c>
      <c r="AA18" s="41" t="s">
        <v>380</v>
      </c>
      <c r="AB18" s="41" t="s">
        <v>380</v>
      </c>
      <c r="AC18" s="41" t="s">
        <v>380</v>
      </c>
    </row>
    <row r="19" spans="1:29" x14ac:dyDescent="0.25">
      <c r="A19" s="25" t="s">
        <v>391</v>
      </c>
      <c r="B19" s="25" t="s">
        <v>380</v>
      </c>
      <c r="C19" s="25" t="s">
        <v>381</v>
      </c>
      <c r="D19" s="25" t="s">
        <v>380</v>
      </c>
      <c r="E19" s="25" t="s">
        <v>380</v>
      </c>
      <c r="F19" s="25" t="s">
        <v>380</v>
      </c>
      <c r="G19" s="25" t="s">
        <v>381</v>
      </c>
      <c r="H19" s="25" t="s">
        <v>383</v>
      </c>
      <c r="I19" s="25" t="s">
        <v>380</v>
      </c>
      <c r="J19" s="25" t="s">
        <v>380</v>
      </c>
      <c r="K19" s="25" t="s">
        <v>380</v>
      </c>
      <c r="L19" s="25" t="s">
        <v>383</v>
      </c>
      <c r="M19" s="25" t="s">
        <v>380</v>
      </c>
      <c r="N19" s="41" t="s">
        <v>380</v>
      </c>
      <c r="O19" s="41" t="s">
        <v>380</v>
      </c>
      <c r="P19" s="41" t="s">
        <v>383</v>
      </c>
      <c r="Q19" s="41" t="s">
        <v>380</v>
      </c>
      <c r="R19" s="41" t="s">
        <v>380</v>
      </c>
      <c r="S19" s="41" t="s">
        <v>380</v>
      </c>
      <c r="T19" s="41" t="s">
        <v>383</v>
      </c>
      <c r="U19" s="41" t="s">
        <v>380</v>
      </c>
      <c r="V19" s="41" t="s">
        <v>380</v>
      </c>
      <c r="W19" s="41" t="s">
        <v>380</v>
      </c>
      <c r="X19" s="41" t="s">
        <v>383</v>
      </c>
      <c r="Y19" s="41" t="s">
        <v>380</v>
      </c>
      <c r="Z19" s="41" t="s">
        <v>380</v>
      </c>
      <c r="AA19" s="41" t="s">
        <v>380</v>
      </c>
      <c r="AB19" s="41" t="s">
        <v>383</v>
      </c>
      <c r="AC19" s="41" t="s">
        <v>380</v>
      </c>
    </row>
    <row r="20" spans="1:29" x14ac:dyDescent="0.25">
      <c r="A20" s="25" t="s">
        <v>392</v>
      </c>
      <c r="B20" s="25" t="s">
        <v>380</v>
      </c>
      <c r="C20" s="25" t="s">
        <v>380</v>
      </c>
      <c r="D20" s="25" t="s">
        <v>380</v>
      </c>
      <c r="E20" s="25" t="s">
        <v>380</v>
      </c>
      <c r="F20" s="25" t="s">
        <v>380</v>
      </c>
      <c r="G20" s="25" t="s">
        <v>380</v>
      </c>
      <c r="H20" s="25" t="s">
        <v>380</v>
      </c>
      <c r="I20" s="25" t="s">
        <v>380</v>
      </c>
      <c r="J20" s="25" t="s">
        <v>380</v>
      </c>
      <c r="K20" s="25" t="s">
        <v>380</v>
      </c>
      <c r="L20" s="25" t="s">
        <v>380</v>
      </c>
      <c r="M20" s="25" t="s">
        <v>380</v>
      </c>
      <c r="N20" s="41" t="s">
        <v>380</v>
      </c>
      <c r="O20" s="41" t="s">
        <v>380</v>
      </c>
      <c r="P20" s="41" t="s">
        <v>380</v>
      </c>
      <c r="Q20" s="41" t="s">
        <v>380</v>
      </c>
      <c r="R20" s="41" t="s">
        <v>380</v>
      </c>
      <c r="S20" s="41" t="s">
        <v>380</v>
      </c>
      <c r="T20" s="41" t="s">
        <v>380</v>
      </c>
      <c r="U20" s="41" t="s">
        <v>380</v>
      </c>
      <c r="V20" s="41" t="s">
        <v>380</v>
      </c>
      <c r="W20" s="41" t="s">
        <v>380</v>
      </c>
      <c r="X20" s="41" t="s">
        <v>380</v>
      </c>
      <c r="Y20" s="41" t="s">
        <v>380</v>
      </c>
      <c r="Z20" s="41" t="s">
        <v>380</v>
      </c>
      <c r="AA20" s="41" t="s">
        <v>380</v>
      </c>
      <c r="AB20" s="41" t="s">
        <v>380</v>
      </c>
      <c r="AC20" s="41" t="s">
        <v>380</v>
      </c>
    </row>
    <row r="21" spans="1:29" x14ac:dyDescent="0.25">
      <c r="A21" s="25" t="s">
        <v>393</v>
      </c>
      <c r="B21" s="25" t="s">
        <v>380</v>
      </c>
      <c r="C21" s="25" t="s">
        <v>380</v>
      </c>
      <c r="D21" s="25" t="s">
        <v>381</v>
      </c>
      <c r="E21" s="25" t="s">
        <v>381</v>
      </c>
      <c r="F21" s="25" t="s">
        <v>380</v>
      </c>
      <c r="G21" s="25" t="s">
        <v>381</v>
      </c>
      <c r="H21" s="25" t="s">
        <v>383</v>
      </c>
      <c r="I21" s="25" t="s">
        <v>381</v>
      </c>
      <c r="J21" s="25" t="s">
        <v>380</v>
      </c>
      <c r="K21" s="25" t="s">
        <v>381</v>
      </c>
      <c r="L21" s="25" t="s">
        <v>383</v>
      </c>
      <c r="M21" s="25" t="s">
        <v>380</v>
      </c>
      <c r="N21" s="41" t="s">
        <v>380</v>
      </c>
      <c r="O21" s="41" t="s">
        <v>380</v>
      </c>
      <c r="P21" s="41" t="s">
        <v>383</v>
      </c>
      <c r="Q21" s="41" t="s">
        <v>380</v>
      </c>
      <c r="R21" s="41" t="s">
        <v>380</v>
      </c>
      <c r="S21" s="41" t="s">
        <v>380</v>
      </c>
      <c r="T21" s="41" t="s">
        <v>383</v>
      </c>
      <c r="U21" s="41" t="s">
        <v>380</v>
      </c>
      <c r="V21" s="41" t="s">
        <v>380</v>
      </c>
      <c r="W21" s="41" t="s">
        <v>380</v>
      </c>
      <c r="X21" s="41" t="s">
        <v>383</v>
      </c>
      <c r="Y21" s="41" t="s">
        <v>380</v>
      </c>
      <c r="Z21" s="41" t="s">
        <v>380</v>
      </c>
      <c r="AA21" s="41" t="s">
        <v>380</v>
      </c>
      <c r="AB21" s="41" t="s">
        <v>383</v>
      </c>
      <c r="AC21" s="41" t="s">
        <v>380</v>
      </c>
    </row>
    <row r="22" spans="1:29" x14ac:dyDescent="0.25">
      <c r="A22" s="25" t="s">
        <v>394</v>
      </c>
      <c r="B22" s="25" t="s">
        <v>380</v>
      </c>
      <c r="C22" s="25" t="s">
        <v>380</v>
      </c>
      <c r="D22" s="25" t="s">
        <v>381</v>
      </c>
      <c r="E22" s="25" t="s">
        <v>380</v>
      </c>
      <c r="F22" s="25" t="s">
        <v>380</v>
      </c>
      <c r="G22" s="25" t="s">
        <v>380</v>
      </c>
      <c r="H22" s="25" t="s">
        <v>383</v>
      </c>
      <c r="I22" s="25" t="s">
        <v>380</v>
      </c>
      <c r="J22" s="25" t="s">
        <v>380</v>
      </c>
      <c r="K22" s="25" t="s">
        <v>380</v>
      </c>
      <c r="L22" s="25" t="s">
        <v>383</v>
      </c>
      <c r="M22" s="25" t="s">
        <v>380</v>
      </c>
      <c r="N22" s="41" t="s">
        <v>380</v>
      </c>
      <c r="O22" s="41" t="s">
        <v>380</v>
      </c>
      <c r="P22" s="41" t="s">
        <v>383</v>
      </c>
      <c r="Q22" s="41" t="s">
        <v>380</v>
      </c>
      <c r="R22" s="41" t="s">
        <v>380</v>
      </c>
      <c r="S22" s="41" t="s">
        <v>380</v>
      </c>
      <c r="T22" s="41" t="s">
        <v>383</v>
      </c>
      <c r="U22" s="41" t="s">
        <v>380</v>
      </c>
      <c r="V22" s="41" t="s">
        <v>380</v>
      </c>
      <c r="W22" s="41" t="s">
        <v>380</v>
      </c>
      <c r="X22" s="41" t="s">
        <v>383</v>
      </c>
      <c r="Y22" s="41" t="s">
        <v>380</v>
      </c>
      <c r="Z22" s="41" t="s">
        <v>380</v>
      </c>
      <c r="AA22" s="41" t="s">
        <v>380</v>
      </c>
      <c r="AB22" s="41" t="s">
        <v>383</v>
      </c>
      <c r="AC22" s="41" t="s">
        <v>380</v>
      </c>
    </row>
    <row r="23" spans="1:29" x14ac:dyDescent="0.25">
      <c r="A23" s="25" t="s">
        <v>395</v>
      </c>
      <c r="B23" s="25" t="s">
        <v>380</v>
      </c>
      <c r="C23" s="25" t="s">
        <v>380</v>
      </c>
      <c r="D23" s="25" t="s">
        <v>380</v>
      </c>
      <c r="E23" s="25" t="s">
        <v>380</v>
      </c>
      <c r="F23" s="25" t="s">
        <v>380</v>
      </c>
      <c r="G23" s="25" t="s">
        <v>380</v>
      </c>
      <c r="H23" s="25" t="s">
        <v>380</v>
      </c>
      <c r="I23" s="25" t="s">
        <v>380</v>
      </c>
      <c r="J23" s="25" t="s">
        <v>380</v>
      </c>
      <c r="K23" s="25" t="s">
        <v>380</v>
      </c>
      <c r="L23" s="25" t="s">
        <v>380</v>
      </c>
      <c r="M23" s="25" t="s">
        <v>380</v>
      </c>
      <c r="N23" s="41" t="s">
        <v>380</v>
      </c>
      <c r="O23" s="41" t="s">
        <v>380</v>
      </c>
      <c r="P23" s="41" t="s">
        <v>380</v>
      </c>
      <c r="Q23" s="41" t="s">
        <v>380</v>
      </c>
      <c r="R23" s="41" t="s">
        <v>380</v>
      </c>
      <c r="S23" s="41" t="s">
        <v>380</v>
      </c>
      <c r="T23" s="41" t="s">
        <v>380</v>
      </c>
      <c r="U23" s="41" t="s">
        <v>380</v>
      </c>
      <c r="V23" s="41" t="s">
        <v>380</v>
      </c>
      <c r="W23" s="41" t="s">
        <v>380</v>
      </c>
      <c r="X23" s="41" t="s">
        <v>380</v>
      </c>
      <c r="Y23" s="41" t="s">
        <v>380</v>
      </c>
      <c r="Z23" s="41" t="s">
        <v>380</v>
      </c>
      <c r="AA23" s="41" t="s">
        <v>380</v>
      </c>
      <c r="AB23" s="41" t="s">
        <v>380</v>
      </c>
      <c r="AC23" s="41" t="s">
        <v>380</v>
      </c>
    </row>
    <row r="24" spans="1:29" x14ac:dyDescent="0.25">
      <c r="A24" s="25" t="s">
        <v>396</v>
      </c>
      <c r="B24" s="25" t="s">
        <v>380</v>
      </c>
      <c r="C24" s="25" t="s">
        <v>380</v>
      </c>
      <c r="D24" s="25" t="s">
        <v>380</v>
      </c>
      <c r="E24" s="25" t="s">
        <v>380</v>
      </c>
      <c r="F24" s="25" t="s">
        <v>380</v>
      </c>
      <c r="G24" s="25" t="s">
        <v>380</v>
      </c>
      <c r="H24" s="25" t="s">
        <v>380</v>
      </c>
      <c r="I24" s="25" t="s">
        <v>380</v>
      </c>
      <c r="J24" s="25" t="s">
        <v>380</v>
      </c>
      <c r="K24" s="25" t="s">
        <v>380</v>
      </c>
      <c r="L24" s="25" t="s">
        <v>380</v>
      </c>
      <c r="M24" s="25" t="s">
        <v>380</v>
      </c>
      <c r="N24" s="41" t="s">
        <v>380</v>
      </c>
      <c r="O24" s="41" t="s">
        <v>380</v>
      </c>
      <c r="P24" s="41" t="s">
        <v>380</v>
      </c>
      <c r="Q24" s="41" t="s">
        <v>380</v>
      </c>
      <c r="R24" s="41" t="s">
        <v>380</v>
      </c>
      <c r="S24" s="41" t="s">
        <v>380</v>
      </c>
      <c r="T24" s="41" t="s">
        <v>380</v>
      </c>
      <c r="U24" s="41" t="s">
        <v>380</v>
      </c>
      <c r="V24" s="41" t="s">
        <v>380</v>
      </c>
      <c r="W24" s="41" t="s">
        <v>380</v>
      </c>
      <c r="X24" s="41" t="s">
        <v>380</v>
      </c>
      <c r="Y24" s="41" t="s">
        <v>380</v>
      </c>
      <c r="Z24" s="41" t="s">
        <v>380</v>
      </c>
      <c r="AA24" s="41" t="s">
        <v>380</v>
      </c>
      <c r="AB24" s="41" t="s">
        <v>380</v>
      </c>
      <c r="AC24" s="41" t="s">
        <v>380</v>
      </c>
    </row>
    <row r="25" spans="1:29" x14ac:dyDescent="0.25">
      <c r="A25" s="25" t="s">
        <v>397</v>
      </c>
      <c r="B25" s="25" t="s">
        <v>380</v>
      </c>
      <c r="C25" s="25" t="s">
        <v>380</v>
      </c>
      <c r="D25" s="25" t="s">
        <v>381</v>
      </c>
      <c r="E25" s="25" t="s">
        <v>380</v>
      </c>
      <c r="F25" s="25" t="s">
        <v>380</v>
      </c>
      <c r="G25" s="25" t="s">
        <v>380</v>
      </c>
      <c r="H25" s="25" t="s">
        <v>381</v>
      </c>
      <c r="I25" s="25" t="s">
        <v>380</v>
      </c>
      <c r="J25" s="25" t="s">
        <v>380</v>
      </c>
      <c r="K25" s="25" t="s">
        <v>380</v>
      </c>
      <c r="L25" s="25" t="s">
        <v>380</v>
      </c>
      <c r="M25" s="25" t="s">
        <v>380</v>
      </c>
      <c r="N25" s="41" t="s">
        <v>380</v>
      </c>
      <c r="O25" s="41" t="s">
        <v>380</v>
      </c>
      <c r="P25" s="41" t="s">
        <v>380</v>
      </c>
      <c r="Q25" s="41" t="s">
        <v>380</v>
      </c>
      <c r="R25" s="41" t="s">
        <v>380</v>
      </c>
      <c r="S25" s="41" t="s">
        <v>380</v>
      </c>
      <c r="T25" s="41" t="s">
        <v>380</v>
      </c>
      <c r="U25" s="41" t="s">
        <v>380</v>
      </c>
      <c r="V25" s="41" t="s">
        <v>380</v>
      </c>
      <c r="W25" s="41" t="s">
        <v>380</v>
      </c>
      <c r="X25" s="41" t="s">
        <v>380</v>
      </c>
      <c r="Y25" s="41" t="s">
        <v>380</v>
      </c>
      <c r="Z25" s="41" t="s">
        <v>380</v>
      </c>
      <c r="AA25" s="41" t="s">
        <v>380</v>
      </c>
      <c r="AB25" s="41" t="s">
        <v>380</v>
      </c>
      <c r="AC25" s="41" t="s">
        <v>380</v>
      </c>
    </row>
    <row r="26" spans="1:29" x14ac:dyDescent="0.25">
      <c r="A26" s="25" t="s">
        <v>398</v>
      </c>
      <c r="B26" s="25" t="s">
        <v>380</v>
      </c>
      <c r="C26" s="25" t="s">
        <v>380</v>
      </c>
      <c r="D26" s="25" t="s">
        <v>380</v>
      </c>
      <c r="E26" s="25" t="s">
        <v>380</v>
      </c>
      <c r="F26" s="25" t="s">
        <v>380</v>
      </c>
      <c r="G26" s="25" t="s">
        <v>380</v>
      </c>
      <c r="H26" s="25" t="s">
        <v>381</v>
      </c>
      <c r="I26" s="25" t="s">
        <v>380</v>
      </c>
      <c r="J26" s="25" t="s">
        <v>380</v>
      </c>
      <c r="K26" s="25" t="s">
        <v>380</v>
      </c>
      <c r="L26" s="25" t="s">
        <v>380</v>
      </c>
      <c r="M26" s="25" t="s">
        <v>380</v>
      </c>
      <c r="N26" s="41" t="s">
        <v>380</v>
      </c>
      <c r="O26" s="41" t="s">
        <v>380</v>
      </c>
      <c r="P26" s="41" t="s">
        <v>380</v>
      </c>
      <c r="Q26" s="41" t="s">
        <v>380</v>
      </c>
      <c r="R26" s="41" t="s">
        <v>380</v>
      </c>
      <c r="S26" s="41" t="s">
        <v>380</v>
      </c>
      <c r="T26" s="41" t="s">
        <v>380</v>
      </c>
      <c r="U26" s="41" t="s">
        <v>380</v>
      </c>
      <c r="V26" s="41" t="s">
        <v>380</v>
      </c>
      <c r="W26" s="41" t="s">
        <v>380</v>
      </c>
      <c r="X26" s="41" t="s">
        <v>380</v>
      </c>
      <c r="Y26" s="41" t="s">
        <v>380</v>
      </c>
      <c r="Z26" s="41" t="s">
        <v>380</v>
      </c>
      <c r="AA26" s="41" t="s">
        <v>380</v>
      </c>
      <c r="AB26" s="41" t="s">
        <v>380</v>
      </c>
      <c r="AC26" s="41" t="s">
        <v>380</v>
      </c>
    </row>
    <row r="27" spans="1:29" x14ac:dyDescent="0.25">
      <c r="A27" s="25" t="s">
        <v>399</v>
      </c>
      <c r="B27" s="25" t="s">
        <v>380</v>
      </c>
      <c r="C27" s="25" t="s">
        <v>381</v>
      </c>
      <c r="D27" s="25" t="s">
        <v>381</v>
      </c>
      <c r="E27" s="25" t="s">
        <v>381</v>
      </c>
      <c r="F27" s="25" t="s">
        <v>380</v>
      </c>
      <c r="G27" s="25" t="s">
        <v>381</v>
      </c>
      <c r="H27" s="25" t="s">
        <v>381</v>
      </c>
      <c r="I27" s="25" t="s">
        <v>381</v>
      </c>
      <c r="J27" s="25" t="s">
        <v>380</v>
      </c>
      <c r="K27" s="25" t="s">
        <v>381</v>
      </c>
      <c r="L27" s="25" t="s">
        <v>381</v>
      </c>
      <c r="M27" s="25" t="s">
        <v>381</v>
      </c>
      <c r="N27" s="41" t="s">
        <v>380</v>
      </c>
      <c r="O27" s="41" t="s">
        <v>381</v>
      </c>
      <c r="P27" s="41" t="s">
        <v>381</v>
      </c>
      <c r="Q27" s="41" t="s">
        <v>381</v>
      </c>
      <c r="R27" s="41" t="s">
        <v>380</v>
      </c>
      <c r="S27" s="41" t="s">
        <v>381</v>
      </c>
      <c r="T27" s="41" t="s">
        <v>381</v>
      </c>
      <c r="U27" s="41" t="s">
        <v>381</v>
      </c>
      <c r="V27" s="41" t="s">
        <v>380</v>
      </c>
      <c r="W27" s="41" t="s">
        <v>381</v>
      </c>
      <c r="X27" s="41" t="s">
        <v>381</v>
      </c>
      <c r="Y27" s="41" t="s">
        <v>381</v>
      </c>
      <c r="Z27" s="41" t="s">
        <v>380</v>
      </c>
      <c r="AA27" s="41" t="s">
        <v>381</v>
      </c>
      <c r="AB27" s="41" t="s">
        <v>381</v>
      </c>
      <c r="AC27" s="41" t="s">
        <v>381</v>
      </c>
    </row>
    <row r="28" spans="1:29" x14ac:dyDescent="0.25">
      <c r="A28" s="25" t="s">
        <v>400</v>
      </c>
      <c r="B28" s="25" t="s">
        <v>380</v>
      </c>
      <c r="C28" s="25" t="s">
        <v>380</v>
      </c>
      <c r="D28" s="25" t="s">
        <v>380</v>
      </c>
      <c r="E28" s="25" t="s">
        <v>380</v>
      </c>
      <c r="F28" s="25" t="s">
        <v>380</v>
      </c>
      <c r="G28" s="25" t="s">
        <v>380</v>
      </c>
      <c r="H28" s="25" t="s">
        <v>380</v>
      </c>
      <c r="I28" s="25" t="s">
        <v>380</v>
      </c>
      <c r="J28" s="25" t="s">
        <v>380</v>
      </c>
      <c r="K28" s="25" t="s">
        <v>380</v>
      </c>
      <c r="L28" s="25" t="s">
        <v>380</v>
      </c>
      <c r="M28" s="25" t="s">
        <v>380</v>
      </c>
      <c r="N28" s="25" t="s">
        <v>380</v>
      </c>
      <c r="O28" s="25" t="s">
        <v>380</v>
      </c>
      <c r="P28" s="41" t="s">
        <v>380</v>
      </c>
      <c r="Q28" s="41" t="s">
        <v>380</v>
      </c>
      <c r="R28" s="41" t="s">
        <v>380</v>
      </c>
      <c r="S28" s="41" t="s">
        <v>380</v>
      </c>
      <c r="T28" s="41" t="s">
        <v>380</v>
      </c>
      <c r="U28" s="41" t="s">
        <v>380</v>
      </c>
      <c r="V28" s="41" t="s">
        <v>380</v>
      </c>
      <c r="W28" s="41" t="s">
        <v>380</v>
      </c>
      <c r="X28" s="41" t="s">
        <v>380</v>
      </c>
      <c r="Y28" s="41" t="s">
        <v>380</v>
      </c>
      <c r="Z28" s="41" t="s">
        <v>380</v>
      </c>
      <c r="AA28" s="41" t="s">
        <v>380</v>
      </c>
      <c r="AB28" s="41" t="s">
        <v>380</v>
      </c>
      <c r="AC28" s="41" t="s">
        <v>380</v>
      </c>
    </row>
    <row r="29" spans="1:29" x14ac:dyDescent="0.25">
      <c r="A29" s="25" t="s">
        <v>401</v>
      </c>
      <c r="B29" s="25" t="s">
        <v>380</v>
      </c>
      <c r="C29" s="25" t="s">
        <v>381</v>
      </c>
      <c r="D29" s="25" t="s">
        <v>381</v>
      </c>
      <c r="E29" s="25" t="s">
        <v>380</v>
      </c>
      <c r="F29" s="25" t="s">
        <v>380</v>
      </c>
      <c r="G29" s="25" t="s">
        <v>380</v>
      </c>
      <c r="H29" s="25" t="s">
        <v>381</v>
      </c>
      <c r="I29" s="25" t="s">
        <v>380</v>
      </c>
      <c r="J29" s="25" t="s">
        <v>380</v>
      </c>
      <c r="K29" s="25" t="s">
        <v>380</v>
      </c>
      <c r="L29" s="25" t="s">
        <v>381</v>
      </c>
      <c r="M29" s="25" t="s">
        <v>380</v>
      </c>
      <c r="N29" s="25" t="s">
        <v>380</v>
      </c>
      <c r="O29" s="25" t="s">
        <v>380</v>
      </c>
      <c r="P29" s="41" t="s">
        <v>381</v>
      </c>
      <c r="Q29" s="25" t="s">
        <v>380</v>
      </c>
      <c r="R29" s="41" t="s">
        <v>380</v>
      </c>
      <c r="S29" s="41" t="s">
        <v>380</v>
      </c>
      <c r="T29" s="41" t="s">
        <v>381</v>
      </c>
      <c r="U29" s="41" t="s">
        <v>380</v>
      </c>
      <c r="V29" s="41" t="s">
        <v>380</v>
      </c>
      <c r="W29" s="41" t="s">
        <v>380</v>
      </c>
      <c r="X29" s="41" t="s">
        <v>381</v>
      </c>
      <c r="Y29" s="41" t="s">
        <v>380</v>
      </c>
      <c r="Z29" s="41" t="s">
        <v>380</v>
      </c>
      <c r="AA29" s="41" t="s">
        <v>380</v>
      </c>
      <c r="AB29" s="41" t="s">
        <v>381</v>
      </c>
      <c r="AC29" s="41" t="s">
        <v>380</v>
      </c>
    </row>
    <row r="30" spans="1:29" ht="17.25" x14ac:dyDescent="0.25">
      <c r="A30" s="41" t="s">
        <v>453</v>
      </c>
      <c r="B30" s="25" t="s">
        <v>70</v>
      </c>
      <c r="C30" s="25" t="s">
        <v>70</v>
      </c>
      <c r="D30" s="25" t="s">
        <v>70</v>
      </c>
      <c r="E30" s="25" t="s">
        <v>70</v>
      </c>
      <c r="F30" s="25" t="s">
        <v>70</v>
      </c>
      <c r="G30" s="25" t="s">
        <v>70</v>
      </c>
      <c r="H30" s="25" t="s">
        <v>70</v>
      </c>
      <c r="I30" s="25" t="s">
        <v>70</v>
      </c>
      <c r="J30" s="25" t="s">
        <v>70</v>
      </c>
      <c r="K30" s="25" t="s">
        <v>70</v>
      </c>
      <c r="L30" s="25" t="s">
        <v>70</v>
      </c>
      <c r="M30" s="25" t="s">
        <v>70</v>
      </c>
      <c r="N30" s="25" t="s">
        <v>70</v>
      </c>
      <c r="O30" s="25" t="s">
        <v>70</v>
      </c>
      <c r="P30" s="25" t="s">
        <v>70</v>
      </c>
      <c r="Q30" s="25" t="s">
        <v>70</v>
      </c>
      <c r="R30" s="41" t="s">
        <v>380</v>
      </c>
      <c r="S30" s="41" t="s">
        <v>380</v>
      </c>
      <c r="T30" s="41" t="s">
        <v>380</v>
      </c>
      <c r="U30" s="41" t="s">
        <v>380</v>
      </c>
      <c r="V30" s="41" t="s">
        <v>380</v>
      </c>
      <c r="W30" s="41" t="s">
        <v>380</v>
      </c>
      <c r="X30" s="41" t="s">
        <v>380</v>
      </c>
      <c r="Y30" s="41" t="s">
        <v>380</v>
      </c>
      <c r="Z30" s="41" t="s">
        <v>380</v>
      </c>
      <c r="AA30" s="41" t="s">
        <v>380</v>
      </c>
      <c r="AB30" s="41" t="s">
        <v>380</v>
      </c>
      <c r="AC30" s="41" t="s">
        <v>380</v>
      </c>
    </row>
    <row r="31" spans="1:29" x14ac:dyDescent="0.25">
      <c r="A31" t="s">
        <v>402</v>
      </c>
    </row>
    <row r="32" spans="1:29" x14ac:dyDescent="0.25">
      <c r="A32" t="s">
        <v>403</v>
      </c>
    </row>
    <row r="33" spans="1:1" x14ac:dyDescent="0.25">
      <c r="A33" t="s">
        <v>404</v>
      </c>
    </row>
    <row r="34" spans="1:1" ht="17.25" x14ac:dyDescent="0.25">
      <c r="A34" t="s">
        <v>454</v>
      </c>
    </row>
  </sheetData>
  <mergeCells count="7">
    <mergeCell ref="Z8:AC8"/>
    <mergeCell ref="V8:Y8"/>
    <mergeCell ref="B8:E8"/>
    <mergeCell ref="F8:I8"/>
    <mergeCell ref="J8:M8"/>
    <mergeCell ref="N8:Q8"/>
    <mergeCell ref="R8:U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153"/>
  <sheetViews>
    <sheetView showGridLines="0" showRowColHeaders="0" zoomScale="70" zoomScaleNormal="70" workbookViewId="0"/>
  </sheetViews>
  <sheetFormatPr defaultRowHeight="15" x14ac:dyDescent="0.25"/>
  <cols>
    <col min="1" max="1" width="10" customWidth="1"/>
    <col min="2" max="2" width="42" customWidth="1"/>
    <col min="3" max="3" width="14.7109375" customWidth="1"/>
    <col min="4" max="4" width="13.42578125" customWidth="1"/>
    <col min="5" max="15" width="13.28515625" customWidth="1"/>
    <col min="16" max="16" width="19.42578125" customWidth="1"/>
    <col min="257" max="257" width="41" customWidth="1"/>
    <col min="258" max="258" width="76.28515625" customWidth="1"/>
    <col min="259" max="259" width="44.7109375" customWidth="1"/>
    <col min="260" max="260" width="33" customWidth="1"/>
    <col min="261" max="261" width="15.140625" customWidth="1"/>
    <col min="262" max="267" width="13.85546875" bestFit="1" customWidth="1"/>
    <col min="268" max="268" width="10.28515625" bestFit="1" customWidth="1"/>
    <col min="269" max="269" width="17.5703125" customWidth="1"/>
    <col min="270" max="270" width="22" bestFit="1" customWidth="1"/>
    <col min="513" max="513" width="41" customWidth="1"/>
    <col min="514" max="514" width="76.28515625" customWidth="1"/>
    <col min="515" max="515" width="44.7109375" customWidth="1"/>
    <col min="516" max="516" width="33" customWidth="1"/>
    <col min="517" max="517" width="15.140625" customWidth="1"/>
    <col min="518" max="523" width="13.85546875" bestFit="1" customWidth="1"/>
    <col min="524" max="524" width="10.28515625" bestFit="1" customWidth="1"/>
    <col min="525" max="525" width="17.5703125" customWidth="1"/>
    <col min="526" max="526" width="22" bestFit="1" customWidth="1"/>
    <col min="769" max="769" width="41" customWidth="1"/>
    <col min="770" max="770" width="76.28515625" customWidth="1"/>
    <col min="771" max="771" width="44.7109375" customWidth="1"/>
    <col min="772" max="772" width="33" customWidth="1"/>
    <col min="773" max="773" width="15.140625" customWidth="1"/>
    <col min="774" max="779" width="13.85546875" bestFit="1" customWidth="1"/>
    <col min="780" max="780" width="10.28515625" bestFit="1" customWidth="1"/>
    <col min="781" max="781" width="17.5703125" customWidth="1"/>
    <col min="782" max="782" width="22" bestFit="1" customWidth="1"/>
    <col min="1025" max="1025" width="41" customWidth="1"/>
    <col min="1026" max="1026" width="76.28515625" customWidth="1"/>
    <col min="1027" max="1027" width="44.7109375" customWidth="1"/>
    <col min="1028" max="1028" width="33" customWidth="1"/>
    <col min="1029" max="1029" width="15.140625" customWidth="1"/>
    <col min="1030" max="1035" width="13.85546875" bestFit="1" customWidth="1"/>
    <col min="1036" max="1036" width="10.28515625" bestFit="1" customWidth="1"/>
    <col min="1037" max="1037" width="17.5703125" customWidth="1"/>
    <col min="1038" max="1038" width="22" bestFit="1" customWidth="1"/>
    <col min="1281" max="1281" width="41" customWidth="1"/>
    <col min="1282" max="1282" width="76.28515625" customWidth="1"/>
    <col min="1283" max="1283" width="44.7109375" customWidth="1"/>
    <col min="1284" max="1284" width="33" customWidth="1"/>
    <col min="1285" max="1285" width="15.140625" customWidth="1"/>
    <col min="1286" max="1291" width="13.85546875" bestFit="1" customWidth="1"/>
    <col min="1292" max="1292" width="10.28515625" bestFit="1" customWidth="1"/>
    <col min="1293" max="1293" width="17.5703125" customWidth="1"/>
    <col min="1294" max="1294" width="22" bestFit="1" customWidth="1"/>
    <col min="1537" max="1537" width="41" customWidth="1"/>
    <col min="1538" max="1538" width="76.28515625" customWidth="1"/>
    <col min="1539" max="1539" width="44.7109375" customWidth="1"/>
    <col min="1540" max="1540" width="33" customWidth="1"/>
    <col min="1541" max="1541" width="15.140625" customWidth="1"/>
    <col min="1542" max="1547" width="13.85546875" bestFit="1" customWidth="1"/>
    <col min="1548" max="1548" width="10.28515625" bestFit="1" customWidth="1"/>
    <col min="1549" max="1549" width="17.5703125" customWidth="1"/>
    <col min="1550" max="1550" width="22" bestFit="1" customWidth="1"/>
    <col min="1793" max="1793" width="41" customWidth="1"/>
    <col min="1794" max="1794" width="76.28515625" customWidth="1"/>
    <col min="1795" max="1795" width="44.7109375" customWidth="1"/>
    <col min="1796" max="1796" width="33" customWidth="1"/>
    <col min="1797" max="1797" width="15.140625" customWidth="1"/>
    <col min="1798" max="1803" width="13.85546875" bestFit="1" customWidth="1"/>
    <col min="1804" max="1804" width="10.28515625" bestFit="1" customWidth="1"/>
    <col min="1805" max="1805" width="17.5703125" customWidth="1"/>
    <col min="1806" max="1806" width="22" bestFit="1" customWidth="1"/>
    <col min="2049" max="2049" width="41" customWidth="1"/>
    <col min="2050" max="2050" width="76.28515625" customWidth="1"/>
    <col min="2051" max="2051" width="44.7109375" customWidth="1"/>
    <col min="2052" max="2052" width="33" customWidth="1"/>
    <col min="2053" max="2053" width="15.140625" customWidth="1"/>
    <col min="2054" max="2059" width="13.85546875" bestFit="1" customWidth="1"/>
    <col min="2060" max="2060" width="10.28515625" bestFit="1" customWidth="1"/>
    <col min="2061" max="2061" width="17.5703125" customWidth="1"/>
    <col min="2062" max="2062" width="22" bestFit="1" customWidth="1"/>
    <col min="2305" max="2305" width="41" customWidth="1"/>
    <col min="2306" max="2306" width="76.28515625" customWidth="1"/>
    <col min="2307" max="2307" width="44.7109375" customWidth="1"/>
    <col min="2308" max="2308" width="33" customWidth="1"/>
    <col min="2309" max="2309" width="15.140625" customWidth="1"/>
    <col min="2310" max="2315" width="13.85546875" bestFit="1" customWidth="1"/>
    <col min="2316" max="2316" width="10.28515625" bestFit="1" customWidth="1"/>
    <col min="2317" max="2317" width="17.5703125" customWidth="1"/>
    <col min="2318" max="2318" width="22" bestFit="1" customWidth="1"/>
    <col min="2561" max="2561" width="41" customWidth="1"/>
    <col min="2562" max="2562" width="76.28515625" customWidth="1"/>
    <col min="2563" max="2563" width="44.7109375" customWidth="1"/>
    <col min="2564" max="2564" width="33" customWidth="1"/>
    <col min="2565" max="2565" width="15.140625" customWidth="1"/>
    <col min="2566" max="2571" width="13.85546875" bestFit="1" customWidth="1"/>
    <col min="2572" max="2572" width="10.28515625" bestFit="1" customWidth="1"/>
    <col min="2573" max="2573" width="17.5703125" customWidth="1"/>
    <col min="2574" max="2574" width="22" bestFit="1" customWidth="1"/>
    <col min="2817" max="2817" width="41" customWidth="1"/>
    <col min="2818" max="2818" width="76.28515625" customWidth="1"/>
    <col min="2819" max="2819" width="44.7109375" customWidth="1"/>
    <col min="2820" max="2820" width="33" customWidth="1"/>
    <col min="2821" max="2821" width="15.140625" customWidth="1"/>
    <col min="2822" max="2827" width="13.85546875" bestFit="1" customWidth="1"/>
    <col min="2828" max="2828" width="10.28515625" bestFit="1" customWidth="1"/>
    <col min="2829" max="2829" width="17.5703125" customWidth="1"/>
    <col min="2830" max="2830" width="22" bestFit="1" customWidth="1"/>
    <col min="3073" max="3073" width="41" customWidth="1"/>
    <col min="3074" max="3074" width="76.28515625" customWidth="1"/>
    <col min="3075" max="3075" width="44.7109375" customWidth="1"/>
    <col min="3076" max="3076" width="33" customWidth="1"/>
    <col min="3077" max="3077" width="15.140625" customWidth="1"/>
    <col min="3078" max="3083" width="13.85546875" bestFit="1" customWidth="1"/>
    <col min="3084" max="3084" width="10.28515625" bestFit="1" customWidth="1"/>
    <col min="3085" max="3085" width="17.5703125" customWidth="1"/>
    <col min="3086" max="3086" width="22" bestFit="1" customWidth="1"/>
    <col min="3329" max="3329" width="41" customWidth="1"/>
    <col min="3330" max="3330" width="76.28515625" customWidth="1"/>
    <col min="3331" max="3331" width="44.7109375" customWidth="1"/>
    <col min="3332" max="3332" width="33" customWidth="1"/>
    <col min="3333" max="3333" width="15.140625" customWidth="1"/>
    <col min="3334" max="3339" width="13.85546875" bestFit="1" customWidth="1"/>
    <col min="3340" max="3340" width="10.28515625" bestFit="1" customWidth="1"/>
    <col min="3341" max="3341" width="17.5703125" customWidth="1"/>
    <col min="3342" max="3342" width="22" bestFit="1" customWidth="1"/>
    <col min="3585" max="3585" width="41" customWidth="1"/>
    <col min="3586" max="3586" width="76.28515625" customWidth="1"/>
    <col min="3587" max="3587" width="44.7109375" customWidth="1"/>
    <col min="3588" max="3588" width="33" customWidth="1"/>
    <col min="3589" max="3589" width="15.140625" customWidth="1"/>
    <col min="3590" max="3595" width="13.85546875" bestFit="1" customWidth="1"/>
    <col min="3596" max="3596" width="10.28515625" bestFit="1" customWidth="1"/>
    <col min="3597" max="3597" width="17.5703125" customWidth="1"/>
    <col min="3598" max="3598" width="22" bestFit="1" customWidth="1"/>
    <col min="3841" max="3841" width="41" customWidth="1"/>
    <col min="3842" max="3842" width="76.28515625" customWidth="1"/>
    <col min="3843" max="3843" width="44.7109375" customWidth="1"/>
    <col min="3844" max="3844" width="33" customWidth="1"/>
    <col min="3845" max="3845" width="15.140625" customWidth="1"/>
    <col min="3846" max="3851" width="13.85546875" bestFit="1" customWidth="1"/>
    <col min="3852" max="3852" width="10.28515625" bestFit="1" customWidth="1"/>
    <col min="3853" max="3853" width="17.5703125" customWidth="1"/>
    <col min="3854" max="3854" width="22" bestFit="1" customWidth="1"/>
    <col min="4097" max="4097" width="41" customWidth="1"/>
    <col min="4098" max="4098" width="76.28515625" customWidth="1"/>
    <col min="4099" max="4099" width="44.7109375" customWidth="1"/>
    <col min="4100" max="4100" width="33" customWidth="1"/>
    <col min="4101" max="4101" width="15.140625" customWidth="1"/>
    <col min="4102" max="4107" width="13.85546875" bestFit="1" customWidth="1"/>
    <col min="4108" max="4108" width="10.28515625" bestFit="1" customWidth="1"/>
    <col min="4109" max="4109" width="17.5703125" customWidth="1"/>
    <col min="4110" max="4110" width="22" bestFit="1" customWidth="1"/>
    <col min="4353" max="4353" width="41" customWidth="1"/>
    <col min="4354" max="4354" width="76.28515625" customWidth="1"/>
    <col min="4355" max="4355" width="44.7109375" customWidth="1"/>
    <col min="4356" max="4356" width="33" customWidth="1"/>
    <col min="4357" max="4357" width="15.140625" customWidth="1"/>
    <col min="4358" max="4363" width="13.85546875" bestFit="1" customWidth="1"/>
    <col min="4364" max="4364" width="10.28515625" bestFit="1" customWidth="1"/>
    <col min="4365" max="4365" width="17.5703125" customWidth="1"/>
    <col min="4366" max="4366" width="22" bestFit="1" customWidth="1"/>
    <col min="4609" max="4609" width="41" customWidth="1"/>
    <col min="4610" max="4610" width="76.28515625" customWidth="1"/>
    <col min="4611" max="4611" width="44.7109375" customWidth="1"/>
    <col min="4612" max="4612" width="33" customWidth="1"/>
    <col min="4613" max="4613" width="15.140625" customWidth="1"/>
    <col min="4614" max="4619" width="13.85546875" bestFit="1" customWidth="1"/>
    <col min="4620" max="4620" width="10.28515625" bestFit="1" customWidth="1"/>
    <col min="4621" max="4621" width="17.5703125" customWidth="1"/>
    <col min="4622" max="4622" width="22" bestFit="1" customWidth="1"/>
    <col min="4865" max="4865" width="41" customWidth="1"/>
    <col min="4866" max="4866" width="76.28515625" customWidth="1"/>
    <col min="4867" max="4867" width="44.7109375" customWidth="1"/>
    <col min="4868" max="4868" width="33" customWidth="1"/>
    <col min="4869" max="4869" width="15.140625" customWidth="1"/>
    <col min="4870" max="4875" width="13.85546875" bestFit="1" customWidth="1"/>
    <col min="4876" max="4876" width="10.28515625" bestFit="1" customWidth="1"/>
    <col min="4877" max="4877" width="17.5703125" customWidth="1"/>
    <col min="4878" max="4878" width="22" bestFit="1" customWidth="1"/>
    <col min="5121" max="5121" width="41" customWidth="1"/>
    <col min="5122" max="5122" width="76.28515625" customWidth="1"/>
    <col min="5123" max="5123" width="44.7109375" customWidth="1"/>
    <col min="5124" max="5124" width="33" customWidth="1"/>
    <col min="5125" max="5125" width="15.140625" customWidth="1"/>
    <col min="5126" max="5131" width="13.85546875" bestFit="1" customWidth="1"/>
    <col min="5132" max="5132" width="10.28515625" bestFit="1" customWidth="1"/>
    <col min="5133" max="5133" width="17.5703125" customWidth="1"/>
    <col min="5134" max="5134" width="22" bestFit="1" customWidth="1"/>
    <col min="5377" max="5377" width="41" customWidth="1"/>
    <col min="5378" max="5378" width="76.28515625" customWidth="1"/>
    <col min="5379" max="5379" width="44.7109375" customWidth="1"/>
    <col min="5380" max="5380" width="33" customWidth="1"/>
    <col min="5381" max="5381" width="15.140625" customWidth="1"/>
    <col min="5382" max="5387" width="13.85546875" bestFit="1" customWidth="1"/>
    <col min="5388" max="5388" width="10.28515625" bestFit="1" customWidth="1"/>
    <col min="5389" max="5389" width="17.5703125" customWidth="1"/>
    <col min="5390" max="5390" width="22" bestFit="1" customWidth="1"/>
    <col min="5633" max="5633" width="41" customWidth="1"/>
    <col min="5634" max="5634" width="76.28515625" customWidth="1"/>
    <col min="5635" max="5635" width="44.7109375" customWidth="1"/>
    <col min="5636" max="5636" width="33" customWidth="1"/>
    <col min="5637" max="5637" width="15.140625" customWidth="1"/>
    <col min="5638" max="5643" width="13.85546875" bestFit="1" customWidth="1"/>
    <col min="5644" max="5644" width="10.28515625" bestFit="1" customWidth="1"/>
    <col min="5645" max="5645" width="17.5703125" customWidth="1"/>
    <col min="5646" max="5646" width="22" bestFit="1" customWidth="1"/>
    <col min="5889" max="5889" width="41" customWidth="1"/>
    <col min="5890" max="5890" width="76.28515625" customWidth="1"/>
    <col min="5891" max="5891" width="44.7109375" customWidth="1"/>
    <col min="5892" max="5892" width="33" customWidth="1"/>
    <col min="5893" max="5893" width="15.140625" customWidth="1"/>
    <col min="5894" max="5899" width="13.85546875" bestFit="1" customWidth="1"/>
    <col min="5900" max="5900" width="10.28515625" bestFit="1" customWidth="1"/>
    <col min="5901" max="5901" width="17.5703125" customWidth="1"/>
    <col min="5902" max="5902" width="22" bestFit="1" customWidth="1"/>
    <col min="6145" max="6145" width="41" customWidth="1"/>
    <col min="6146" max="6146" width="76.28515625" customWidth="1"/>
    <col min="6147" max="6147" width="44.7109375" customWidth="1"/>
    <col min="6148" max="6148" width="33" customWidth="1"/>
    <col min="6149" max="6149" width="15.140625" customWidth="1"/>
    <col min="6150" max="6155" width="13.85546875" bestFit="1" customWidth="1"/>
    <col min="6156" max="6156" width="10.28515625" bestFit="1" customWidth="1"/>
    <col min="6157" max="6157" width="17.5703125" customWidth="1"/>
    <col min="6158" max="6158" width="22" bestFit="1" customWidth="1"/>
    <col min="6401" max="6401" width="41" customWidth="1"/>
    <col min="6402" max="6402" width="76.28515625" customWidth="1"/>
    <col min="6403" max="6403" width="44.7109375" customWidth="1"/>
    <col min="6404" max="6404" width="33" customWidth="1"/>
    <col min="6405" max="6405" width="15.140625" customWidth="1"/>
    <col min="6406" max="6411" width="13.85546875" bestFit="1" customWidth="1"/>
    <col min="6412" max="6412" width="10.28515625" bestFit="1" customWidth="1"/>
    <col min="6413" max="6413" width="17.5703125" customWidth="1"/>
    <col min="6414" max="6414" width="22" bestFit="1" customWidth="1"/>
    <col min="6657" max="6657" width="41" customWidth="1"/>
    <col min="6658" max="6658" width="76.28515625" customWidth="1"/>
    <col min="6659" max="6659" width="44.7109375" customWidth="1"/>
    <col min="6660" max="6660" width="33" customWidth="1"/>
    <col min="6661" max="6661" width="15.140625" customWidth="1"/>
    <col min="6662" max="6667" width="13.85546875" bestFit="1" customWidth="1"/>
    <col min="6668" max="6668" width="10.28515625" bestFit="1" customWidth="1"/>
    <col min="6669" max="6669" width="17.5703125" customWidth="1"/>
    <col min="6670" max="6670" width="22" bestFit="1" customWidth="1"/>
    <col min="6913" max="6913" width="41" customWidth="1"/>
    <col min="6914" max="6914" width="76.28515625" customWidth="1"/>
    <col min="6915" max="6915" width="44.7109375" customWidth="1"/>
    <col min="6916" max="6916" width="33" customWidth="1"/>
    <col min="6917" max="6917" width="15.140625" customWidth="1"/>
    <col min="6918" max="6923" width="13.85546875" bestFit="1" customWidth="1"/>
    <col min="6924" max="6924" width="10.28515625" bestFit="1" customWidth="1"/>
    <col min="6925" max="6925" width="17.5703125" customWidth="1"/>
    <col min="6926" max="6926" width="22" bestFit="1" customWidth="1"/>
    <col min="7169" max="7169" width="41" customWidth="1"/>
    <col min="7170" max="7170" width="76.28515625" customWidth="1"/>
    <col min="7171" max="7171" width="44.7109375" customWidth="1"/>
    <col min="7172" max="7172" width="33" customWidth="1"/>
    <col min="7173" max="7173" width="15.140625" customWidth="1"/>
    <col min="7174" max="7179" width="13.85546875" bestFit="1" customWidth="1"/>
    <col min="7180" max="7180" width="10.28515625" bestFit="1" customWidth="1"/>
    <col min="7181" max="7181" width="17.5703125" customWidth="1"/>
    <col min="7182" max="7182" width="22" bestFit="1" customWidth="1"/>
    <col min="7425" max="7425" width="41" customWidth="1"/>
    <col min="7426" max="7426" width="76.28515625" customWidth="1"/>
    <col min="7427" max="7427" width="44.7109375" customWidth="1"/>
    <col min="7428" max="7428" width="33" customWidth="1"/>
    <col min="7429" max="7429" width="15.140625" customWidth="1"/>
    <col min="7430" max="7435" width="13.85546875" bestFit="1" customWidth="1"/>
    <col min="7436" max="7436" width="10.28515625" bestFit="1" customWidth="1"/>
    <col min="7437" max="7437" width="17.5703125" customWidth="1"/>
    <col min="7438" max="7438" width="22" bestFit="1" customWidth="1"/>
    <col min="7681" max="7681" width="41" customWidth="1"/>
    <col min="7682" max="7682" width="76.28515625" customWidth="1"/>
    <col min="7683" max="7683" width="44.7109375" customWidth="1"/>
    <col min="7684" max="7684" width="33" customWidth="1"/>
    <col min="7685" max="7685" width="15.140625" customWidth="1"/>
    <col min="7686" max="7691" width="13.85546875" bestFit="1" customWidth="1"/>
    <col min="7692" max="7692" width="10.28515625" bestFit="1" customWidth="1"/>
    <col min="7693" max="7693" width="17.5703125" customWidth="1"/>
    <col min="7694" max="7694" width="22" bestFit="1" customWidth="1"/>
    <col min="7937" max="7937" width="41" customWidth="1"/>
    <col min="7938" max="7938" width="76.28515625" customWidth="1"/>
    <col min="7939" max="7939" width="44.7109375" customWidth="1"/>
    <col min="7940" max="7940" width="33" customWidth="1"/>
    <col min="7941" max="7941" width="15.140625" customWidth="1"/>
    <col min="7942" max="7947" width="13.85546875" bestFit="1" customWidth="1"/>
    <col min="7948" max="7948" width="10.28515625" bestFit="1" customWidth="1"/>
    <col min="7949" max="7949" width="17.5703125" customWidth="1"/>
    <col min="7950" max="7950" width="22" bestFit="1" customWidth="1"/>
    <col min="8193" max="8193" width="41" customWidth="1"/>
    <col min="8194" max="8194" width="76.28515625" customWidth="1"/>
    <col min="8195" max="8195" width="44.7109375" customWidth="1"/>
    <col min="8196" max="8196" width="33" customWidth="1"/>
    <col min="8197" max="8197" width="15.140625" customWidth="1"/>
    <col min="8198" max="8203" width="13.85546875" bestFit="1" customWidth="1"/>
    <col min="8204" max="8204" width="10.28515625" bestFit="1" customWidth="1"/>
    <col min="8205" max="8205" width="17.5703125" customWidth="1"/>
    <col min="8206" max="8206" width="22" bestFit="1" customWidth="1"/>
    <col min="8449" max="8449" width="41" customWidth="1"/>
    <col min="8450" max="8450" width="76.28515625" customWidth="1"/>
    <col min="8451" max="8451" width="44.7109375" customWidth="1"/>
    <col min="8452" max="8452" width="33" customWidth="1"/>
    <col min="8453" max="8453" width="15.140625" customWidth="1"/>
    <col min="8454" max="8459" width="13.85546875" bestFit="1" customWidth="1"/>
    <col min="8460" max="8460" width="10.28515625" bestFit="1" customWidth="1"/>
    <col min="8461" max="8461" width="17.5703125" customWidth="1"/>
    <col min="8462" max="8462" width="22" bestFit="1" customWidth="1"/>
    <col min="8705" max="8705" width="41" customWidth="1"/>
    <col min="8706" max="8706" width="76.28515625" customWidth="1"/>
    <col min="8707" max="8707" width="44.7109375" customWidth="1"/>
    <col min="8708" max="8708" width="33" customWidth="1"/>
    <col min="8709" max="8709" width="15.140625" customWidth="1"/>
    <col min="8710" max="8715" width="13.85546875" bestFit="1" customWidth="1"/>
    <col min="8716" max="8716" width="10.28515625" bestFit="1" customWidth="1"/>
    <col min="8717" max="8717" width="17.5703125" customWidth="1"/>
    <col min="8718" max="8718" width="22" bestFit="1" customWidth="1"/>
    <col min="8961" max="8961" width="41" customWidth="1"/>
    <col min="8962" max="8962" width="76.28515625" customWidth="1"/>
    <col min="8963" max="8963" width="44.7109375" customWidth="1"/>
    <col min="8964" max="8964" width="33" customWidth="1"/>
    <col min="8965" max="8965" width="15.140625" customWidth="1"/>
    <col min="8966" max="8971" width="13.85546875" bestFit="1" customWidth="1"/>
    <col min="8972" max="8972" width="10.28515625" bestFit="1" customWidth="1"/>
    <col min="8973" max="8973" width="17.5703125" customWidth="1"/>
    <col min="8974" max="8974" width="22" bestFit="1" customWidth="1"/>
    <col min="9217" max="9217" width="41" customWidth="1"/>
    <col min="9218" max="9218" width="76.28515625" customWidth="1"/>
    <col min="9219" max="9219" width="44.7109375" customWidth="1"/>
    <col min="9220" max="9220" width="33" customWidth="1"/>
    <col min="9221" max="9221" width="15.140625" customWidth="1"/>
    <col min="9222" max="9227" width="13.85546875" bestFit="1" customWidth="1"/>
    <col min="9228" max="9228" width="10.28515625" bestFit="1" customWidth="1"/>
    <col min="9229" max="9229" width="17.5703125" customWidth="1"/>
    <col min="9230" max="9230" width="22" bestFit="1" customWidth="1"/>
    <col min="9473" max="9473" width="41" customWidth="1"/>
    <col min="9474" max="9474" width="76.28515625" customWidth="1"/>
    <col min="9475" max="9475" width="44.7109375" customWidth="1"/>
    <col min="9476" max="9476" width="33" customWidth="1"/>
    <col min="9477" max="9477" width="15.140625" customWidth="1"/>
    <col min="9478" max="9483" width="13.85546875" bestFit="1" customWidth="1"/>
    <col min="9484" max="9484" width="10.28515625" bestFit="1" customWidth="1"/>
    <col min="9485" max="9485" width="17.5703125" customWidth="1"/>
    <col min="9486" max="9486" width="22" bestFit="1" customWidth="1"/>
    <col min="9729" max="9729" width="41" customWidth="1"/>
    <col min="9730" max="9730" width="76.28515625" customWidth="1"/>
    <col min="9731" max="9731" width="44.7109375" customWidth="1"/>
    <col min="9732" max="9732" width="33" customWidth="1"/>
    <col min="9733" max="9733" width="15.140625" customWidth="1"/>
    <col min="9734" max="9739" width="13.85546875" bestFit="1" customWidth="1"/>
    <col min="9740" max="9740" width="10.28515625" bestFit="1" customWidth="1"/>
    <col min="9741" max="9741" width="17.5703125" customWidth="1"/>
    <col min="9742" max="9742" width="22" bestFit="1" customWidth="1"/>
    <col min="9985" max="9985" width="41" customWidth="1"/>
    <col min="9986" max="9986" width="76.28515625" customWidth="1"/>
    <col min="9987" max="9987" width="44.7109375" customWidth="1"/>
    <col min="9988" max="9988" width="33" customWidth="1"/>
    <col min="9989" max="9989" width="15.140625" customWidth="1"/>
    <col min="9990" max="9995" width="13.85546875" bestFit="1" customWidth="1"/>
    <col min="9996" max="9996" width="10.28515625" bestFit="1" customWidth="1"/>
    <col min="9997" max="9997" width="17.5703125" customWidth="1"/>
    <col min="9998" max="9998" width="22" bestFit="1" customWidth="1"/>
    <col min="10241" max="10241" width="41" customWidth="1"/>
    <col min="10242" max="10242" width="76.28515625" customWidth="1"/>
    <col min="10243" max="10243" width="44.7109375" customWidth="1"/>
    <col min="10244" max="10244" width="33" customWidth="1"/>
    <col min="10245" max="10245" width="15.140625" customWidth="1"/>
    <col min="10246" max="10251" width="13.85546875" bestFit="1" customWidth="1"/>
    <col min="10252" max="10252" width="10.28515625" bestFit="1" customWidth="1"/>
    <col min="10253" max="10253" width="17.5703125" customWidth="1"/>
    <col min="10254" max="10254" width="22" bestFit="1" customWidth="1"/>
    <col min="10497" max="10497" width="41" customWidth="1"/>
    <col min="10498" max="10498" width="76.28515625" customWidth="1"/>
    <col min="10499" max="10499" width="44.7109375" customWidth="1"/>
    <col min="10500" max="10500" width="33" customWidth="1"/>
    <col min="10501" max="10501" width="15.140625" customWidth="1"/>
    <col min="10502" max="10507" width="13.85546875" bestFit="1" customWidth="1"/>
    <col min="10508" max="10508" width="10.28515625" bestFit="1" customWidth="1"/>
    <col min="10509" max="10509" width="17.5703125" customWidth="1"/>
    <col min="10510" max="10510" width="22" bestFit="1" customWidth="1"/>
    <col min="10753" max="10753" width="41" customWidth="1"/>
    <col min="10754" max="10754" width="76.28515625" customWidth="1"/>
    <col min="10755" max="10755" width="44.7109375" customWidth="1"/>
    <col min="10756" max="10756" width="33" customWidth="1"/>
    <col min="10757" max="10757" width="15.140625" customWidth="1"/>
    <col min="10758" max="10763" width="13.85546875" bestFit="1" customWidth="1"/>
    <col min="10764" max="10764" width="10.28515625" bestFit="1" customWidth="1"/>
    <col min="10765" max="10765" width="17.5703125" customWidth="1"/>
    <col min="10766" max="10766" width="22" bestFit="1" customWidth="1"/>
    <col min="11009" max="11009" width="41" customWidth="1"/>
    <col min="11010" max="11010" width="76.28515625" customWidth="1"/>
    <col min="11011" max="11011" width="44.7109375" customWidth="1"/>
    <col min="11012" max="11012" width="33" customWidth="1"/>
    <col min="11013" max="11013" width="15.140625" customWidth="1"/>
    <col min="11014" max="11019" width="13.85546875" bestFit="1" customWidth="1"/>
    <col min="11020" max="11020" width="10.28515625" bestFit="1" customWidth="1"/>
    <col min="11021" max="11021" width="17.5703125" customWidth="1"/>
    <col min="11022" max="11022" width="22" bestFit="1" customWidth="1"/>
    <col min="11265" max="11265" width="41" customWidth="1"/>
    <col min="11266" max="11266" width="76.28515625" customWidth="1"/>
    <col min="11267" max="11267" width="44.7109375" customWidth="1"/>
    <col min="11268" max="11268" width="33" customWidth="1"/>
    <col min="11269" max="11269" width="15.140625" customWidth="1"/>
    <col min="11270" max="11275" width="13.85546875" bestFit="1" customWidth="1"/>
    <col min="11276" max="11276" width="10.28515625" bestFit="1" customWidth="1"/>
    <col min="11277" max="11277" width="17.5703125" customWidth="1"/>
    <col min="11278" max="11278" width="22" bestFit="1" customWidth="1"/>
    <col min="11521" max="11521" width="41" customWidth="1"/>
    <col min="11522" max="11522" width="76.28515625" customWidth="1"/>
    <col min="11523" max="11523" width="44.7109375" customWidth="1"/>
    <col min="11524" max="11524" width="33" customWidth="1"/>
    <col min="11525" max="11525" width="15.140625" customWidth="1"/>
    <col min="11526" max="11531" width="13.85546875" bestFit="1" customWidth="1"/>
    <col min="11532" max="11532" width="10.28515625" bestFit="1" customWidth="1"/>
    <col min="11533" max="11533" width="17.5703125" customWidth="1"/>
    <col min="11534" max="11534" width="22" bestFit="1" customWidth="1"/>
    <col min="11777" max="11777" width="41" customWidth="1"/>
    <col min="11778" max="11778" width="76.28515625" customWidth="1"/>
    <col min="11779" max="11779" width="44.7109375" customWidth="1"/>
    <col min="11780" max="11780" width="33" customWidth="1"/>
    <col min="11781" max="11781" width="15.140625" customWidth="1"/>
    <col min="11782" max="11787" width="13.85546875" bestFit="1" customWidth="1"/>
    <col min="11788" max="11788" width="10.28515625" bestFit="1" customWidth="1"/>
    <col min="11789" max="11789" width="17.5703125" customWidth="1"/>
    <col min="11790" max="11790" width="22" bestFit="1" customWidth="1"/>
    <col min="12033" max="12033" width="41" customWidth="1"/>
    <col min="12034" max="12034" width="76.28515625" customWidth="1"/>
    <col min="12035" max="12035" width="44.7109375" customWidth="1"/>
    <col min="12036" max="12036" width="33" customWidth="1"/>
    <col min="12037" max="12037" width="15.140625" customWidth="1"/>
    <col min="12038" max="12043" width="13.85546875" bestFit="1" customWidth="1"/>
    <col min="12044" max="12044" width="10.28515625" bestFit="1" customWidth="1"/>
    <col min="12045" max="12045" width="17.5703125" customWidth="1"/>
    <col min="12046" max="12046" width="22" bestFit="1" customWidth="1"/>
    <col min="12289" max="12289" width="41" customWidth="1"/>
    <col min="12290" max="12290" width="76.28515625" customWidth="1"/>
    <col min="12291" max="12291" width="44.7109375" customWidth="1"/>
    <col min="12292" max="12292" width="33" customWidth="1"/>
    <col min="12293" max="12293" width="15.140625" customWidth="1"/>
    <col min="12294" max="12299" width="13.85546875" bestFit="1" customWidth="1"/>
    <col min="12300" max="12300" width="10.28515625" bestFit="1" customWidth="1"/>
    <col min="12301" max="12301" width="17.5703125" customWidth="1"/>
    <col min="12302" max="12302" width="22" bestFit="1" customWidth="1"/>
    <col min="12545" max="12545" width="41" customWidth="1"/>
    <col min="12546" max="12546" width="76.28515625" customWidth="1"/>
    <col min="12547" max="12547" width="44.7109375" customWidth="1"/>
    <col min="12548" max="12548" width="33" customWidth="1"/>
    <col min="12549" max="12549" width="15.140625" customWidth="1"/>
    <col min="12550" max="12555" width="13.85546875" bestFit="1" customWidth="1"/>
    <col min="12556" max="12556" width="10.28515625" bestFit="1" customWidth="1"/>
    <col min="12557" max="12557" width="17.5703125" customWidth="1"/>
    <col min="12558" max="12558" width="22" bestFit="1" customWidth="1"/>
    <col min="12801" max="12801" width="41" customWidth="1"/>
    <col min="12802" max="12802" width="76.28515625" customWidth="1"/>
    <col min="12803" max="12803" width="44.7109375" customWidth="1"/>
    <col min="12804" max="12804" width="33" customWidth="1"/>
    <col min="12805" max="12805" width="15.140625" customWidth="1"/>
    <col min="12806" max="12811" width="13.85546875" bestFit="1" customWidth="1"/>
    <col min="12812" max="12812" width="10.28515625" bestFit="1" customWidth="1"/>
    <col min="12813" max="12813" width="17.5703125" customWidth="1"/>
    <col min="12814" max="12814" width="22" bestFit="1" customWidth="1"/>
    <col min="13057" max="13057" width="41" customWidth="1"/>
    <col min="13058" max="13058" width="76.28515625" customWidth="1"/>
    <col min="13059" max="13059" width="44.7109375" customWidth="1"/>
    <col min="13060" max="13060" width="33" customWidth="1"/>
    <col min="13061" max="13061" width="15.140625" customWidth="1"/>
    <col min="13062" max="13067" width="13.85546875" bestFit="1" customWidth="1"/>
    <col min="13068" max="13068" width="10.28515625" bestFit="1" customWidth="1"/>
    <col min="13069" max="13069" width="17.5703125" customWidth="1"/>
    <col min="13070" max="13070" width="22" bestFit="1" customWidth="1"/>
    <col min="13313" max="13313" width="41" customWidth="1"/>
    <col min="13314" max="13314" width="76.28515625" customWidth="1"/>
    <col min="13315" max="13315" width="44.7109375" customWidth="1"/>
    <col min="13316" max="13316" width="33" customWidth="1"/>
    <col min="13317" max="13317" width="15.140625" customWidth="1"/>
    <col min="13318" max="13323" width="13.85546875" bestFit="1" customWidth="1"/>
    <col min="13324" max="13324" width="10.28515625" bestFit="1" customWidth="1"/>
    <col min="13325" max="13325" width="17.5703125" customWidth="1"/>
    <col min="13326" max="13326" width="22" bestFit="1" customWidth="1"/>
    <col min="13569" max="13569" width="41" customWidth="1"/>
    <col min="13570" max="13570" width="76.28515625" customWidth="1"/>
    <col min="13571" max="13571" width="44.7109375" customWidth="1"/>
    <col min="13572" max="13572" width="33" customWidth="1"/>
    <col min="13573" max="13573" width="15.140625" customWidth="1"/>
    <col min="13574" max="13579" width="13.85546875" bestFit="1" customWidth="1"/>
    <col min="13580" max="13580" width="10.28515625" bestFit="1" customWidth="1"/>
    <col min="13581" max="13581" width="17.5703125" customWidth="1"/>
    <col min="13582" max="13582" width="22" bestFit="1" customWidth="1"/>
    <col min="13825" max="13825" width="41" customWidth="1"/>
    <col min="13826" max="13826" width="76.28515625" customWidth="1"/>
    <col min="13827" max="13827" width="44.7109375" customWidth="1"/>
    <col min="13828" max="13828" width="33" customWidth="1"/>
    <col min="13829" max="13829" width="15.140625" customWidth="1"/>
    <col min="13830" max="13835" width="13.85546875" bestFit="1" customWidth="1"/>
    <col min="13836" max="13836" width="10.28515625" bestFit="1" customWidth="1"/>
    <col min="13837" max="13837" width="17.5703125" customWidth="1"/>
    <col min="13838" max="13838" width="22" bestFit="1" customWidth="1"/>
    <col min="14081" max="14081" width="41" customWidth="1"/>
    <col min="14082" max="14082" width="76.28515625" customWidth="1"/>
    <col min="14083" max="14083" width="44.7109375" customWidth="1"/>
    <col min="14084" max="14084" width="33" customWidth="1"/>
    <col min="14085" max="14085" width="15.140625" customWidth="1"/>
    <col min="14086" max="14091" width="13.85546875" bestFit="1" customWidth="1"/>
    <col min="14092" max="14092" width="10.28515625" bestFit="1" customWidth="1"/>
    <col min="14093" max="14093" width="17.5703125" customWidth="1"/>
    <col min="14094" max="14094" width="22" bestFit="1" customWidth="1"/>
    <col min="14337" max="14337" width="41" customWidth="1"/>
    <col min="14338" max="14338" width="76.28515625" customWidth="1"/>
    <col min="14339" max="14339" width="44.7109375" customWidth="1"/>
    <col min="14340" max="14340" width="33" customWidth="1"/>
    <col min="14341" max="14341" width="15.140625" customWidth="1"/>
    <col min="14342" max="14347" width="13.85546875" bestFit="1" customWidth="1"/>
    <col min="14348" max="14348" width="10.28515625" bestFit="1" customWidth="1"/>
    <col min="14349" max="14349" width="17.5703125" customWidth="1"/>
    <col min="14350" max="14350" width="22" bestFit="1" customWidth="1"/>
    <col min="14593" max="14593" width="41" customWidth="1"/>
    <col min="14594" max="14594" width="76.28515625" customWidth="1"/>
    <col min="14595" max="14595" width="44.7109375" customWidth="1"/>
    <col min="14596" max="14596" width="33" customWidth="1"/>
    <col min="14597" max="14597" width="15.140625" customWidth="1"/>
    <col min="14598" max="14603" width="13.85546875" bestFit="1" customWidth="1"/>
    <col min="14604" max="14604" width="10.28515625" bestFit="1" customWidth="1"/>
    <col min="14605" max="14605" width="17.5703125" customWidth="1"/>
    <col min="14606" max="14606" width="22" bestFit="1" customWidth="1"/>
    <col min="14849" max="14849" width="41" customWidth="1"/>
    <col min="14850" max="14850" width="76.28515625" customWidth="1"/>
    <col min="14851" max="14851" width="44.7109375" customWidth="1"/>
    <col min="14852" max="14852" width="33" customWidth="1"/>
    <col min="14853" max="14853" width="15.140625" customWidth="1"/>
    <col min="14854" max="14859" width="13.85546875" bestFit="1" customWidth="1"/>
    <col min="14860" max="14860" width="10.28515625" bestFit="1" customWidth="1"/>
    <col min="14861" max="14861" width="17.5703125" customWidth="1"/>
    <col min="14862" max="14862" width="22" bestFit="1" customWidth="1"/>
    <col min="15105" max="15105" width="41" customWidth="1"/>
    <col min="15106" max="15106" width="76.28515625" customWidth="1"/>
    <col min="15107" max="15107" width="44.7109375" customWidth="1"/>
    <col min="15108" max="15108" width="33" customWidth="1"/>
    <col min="15109" max="15109" width="15.140625" customWidth="1"/>
    <col min="15110" max="15115" width="13.85546875" bestFit="1" customWidth="1"/>
    <col min="15116" max="15116" width="10.28515625" bestFit="1" customWidth="1"/>
    <col min="15117" max="15117" width="17.5703125" customWidth="1"/>
    <col min="15118" max="15118" width="22" bestFit="1" customWidth="1"/>
    <col min="15361" max="15361" width="41" customWidth="1"/>
    <col min="15362" max="15362" width="76.28515625" customWidth="1"/>
    <col min="15363" max="15363" width="44.7109375" customWidth="1"/>
    <col min="15364" max="15364" width="33" customWidth="1"/>
    <col min="15365" max="15365" width="15.140625" customWidth="1"/>
    <col min="15366" max="15371" width="13.85546875" bestFit="1" customWidth="1"/>
    <col min="15372" max="15372" width="10.28515625" bestFit="1" customWidth="1"/>
    <col min="15373" max="15373" width="17.5703125" customWidth="1"/>
    <col min="15374" max="15374" width="22" bestFit="1" customWidth="1"/>
    <col min="15617" max="15617" width="41" customWidth="1"/>
    <col min="15618" max="15618" width="76.28515625" customWidth="1"/>
    <col min="15619" max="15619" width="44.7109375" customWidth="1"/>
    <col min="15620" max="15620" width="33" customWidth="1"/>
    <col min="15621" max="15621" width="15.140625" customWidth="1"/>
    <col min="15622" max="15627" width="13.85546875" bestFit="1" customWidth="1"/>
    <col min="15628" max="15628" width="10.28515625" bestFit="1" customWidth="1"/>
    <col min="15629" max="15629" width="17.5703125" customWidth="1"/>
    <col min="15630" max="15630" width="22" bestFit="1" customWidth="1"/>
    <col min="15873" max="15873" width="41" customWidth="1"/>
    <col min="15874" max="15874" width="76.28515625" customWidth="1"/>
    <col min="15875" max="15875" width="44.7109375" customWidth="1"/>
    <col min="15876" max="15876" width="33" customWidth="1"/>
    <col min="15877" max="15877" width="15.140625" customWidth="1"/>
    <col min="15878" max="15883" width="13.85546875" bestFit="1" customWidth="1"/>
    <col min="15884" max="15884" width="10.28515625" bestFit="1" customWidth="1"/>
    <col min="15885" max="15885" width="17.5703125" customWidth="1"/>
    <col min="15886" max="15886" width="22" bestFit="1" customWidth="1"/>
    <col min="16129" max="16129" width="41" customWidth="1"/>
    <col min="16130" max="16130" width="76.28515625" customWidth="1"/>
    <col min="16131" max="16131" width="44.7109375" customWidth="1"/>
    <col min="16132" max="16132" width="33" customWidth="1"/>
    <col min="16133" max="16133" width="15.140625" customWidth="1"/>
    <col min="16134" max="16139" width="13.85546875" bestFit="1" customWidth="1"/>
    <col min="16140" max="16140" width="10.28515625" bestFit="1" customWidth="1"/>
    <col min="16141" max="16141" width="17.5703125" customWidth="1"/>
    <col min="16142" max="16142" width="22" bestFit="1" customWidth="1"/>
  </cols>
  <sheetData>
    <row r="4" spans="1:3" ht="18.75" customHeight="1" x14ac:dyDescent="0.25"/>
    <row r="5" spans="1:3" ht="23.25" x14ac:dyDescent="0.35">
      <c r="A5" s="337" t="s">
        <v>555</v>
      </c>
    </row>
    <row r="6" spans="1:3" ht="102" customHeight="1" x14ac:dyDescent="0.25">
      <c r="B6" s="2" t="s">
        <v>441</v>
      </c>
      <c r="C6" s="2" t="s">
        <v>2</v>
      </c>
    </row>
    <row r="7" spans="1:3" x14ac:dyDescent="0.25">
      <c r="B7" s="284">
        <v>1989</v>
      </c>
      <c r="C7" s="4">
        <v>100</v>
      </c>
    </row>
    <row r="8" spans="1:3" x14ac:dyDescent="0.25">
      <c r="B8" s="284">
        <v>1990</v>
      </c>
      <c r="C8" s="4">
        <v>102</v>
      </c>
    </row>
    <row r="9" spans="1:3" x14ac:dyDescent="0.25">
      <c r="B9" s="284">
        <v>1991</v>
      </c>
      <c r="C9" s="4">
        <v>99</v>
      </c>
    </row>
    <row r="10" spans="1:3" x14ac:dyDescent="0.25">
      <c r="B10" s="284">
        <v>1992</v>
      </c>
      <c r="C10" s="4">
        <v>100</v>
      </c>
    </row>
    <row r="11" spans="1:3" x14ac:dyDescent="0.25">
      <c r="B11" s="284">
        <v>1993</v>
      </c>
      <c r="C11" s="4">
        <v>102</v>
      </c>
    </row>
    <row r="12" spans="1:3" x14ac:dyDescent="0.25">
      <c r="B12" s="284">
        <v>1994</v>
      </c>
      <c r="C12" s="4">
        <v>103</v>
      </c>
    </row>
    <row r="13" spans="1:3" x14ac:dyDescent="0.25">
      <c r="B13" s="284">
        <v>1995</v>
      </c>
      <c r="C13" s="4">
        <v>104</v>
      </c>
    </row>
    <row r="14" spans="1:3" x14ac:dyDescent="0.25">
      <c r="B14" s="284">
        <v>1996</v>
      </c>
      <c r="C14" s="4">
        <v>107</v>
      </c>
    </row>
    <row r="15" spans="1:3" x14ac:dyDescent="0.25">
      <c r="B15" s="284">
        <v>1997</v>
      </c>
      <c r="C15" s="4">
        <v>105</v>
      </c>
    </row>
    <row r="16" spans="1:3" x14ac:dyDescent="0.25">
      <c r="B16" s="284">
        <v>1998</v>
      </c>
      <c r="C16" s="4">
        <v>103</v>
      </c>
    </row>
    <row r="17" spans="2:3" x14ac:dyDescent="0.25">
      <c r="B17" s="284">
        <v>1999</v>
      </c>
      <c r="C17" s="4">
        <v>100</v>
      </c>
    </row>
    <row r="18" spans="2:3" x14ac:dyDescent="0.25">
      <c r="B18" s="284">
        <v>2000</v>
      </c>
      <c r="C18" s="4">
        <v>96</v>
      </c>
    </row>
    <row r="19" spans="2:3" x14ac:dyDescent="0.25">
      <c r="B19" s="284">
        <v>2001</v>
      </c>
      <c r="C19" s="4">
        <v>92</v>
      </c>
    </row>
    <row r="20" spans="2:3" x14ac:dyDescent="0.25">
      <c r="B20" s="284">
        <v>2002</v>
      </c>
      <c r="C20" s="4">
        <v>99</v>
      </c>
    </row>
    <row r="21" spans="2:3" x14ac:dyDescent="0.25">
      <c r="B21" s="284">
        <v>2003</v>
      </c>
      <c r="C21" s="4">
        <v>102</v>
      </c>
    </row>
    <row r="22" spans="2:3" x14ac:dyDescent="0.25">
      <c r="B22" s="284">
        <v>2004</v>
      </c>
      <c r="C22" s="4">
        <v>101</v>
      </c>
    </row>
    <row r="23" spans="2:3" x14ac:dyDescent="0.25">
      <c r="B23" s="284">
        <v>2005</v>
      </c>
      <c r="C23" s="4">
        <v>102</v>
      </c>
    </row>
    <row r="24" spans="2:3" x14ac:dyDescent="0.25">
      <c r="B24" s="284">
        <v>2006</v>
      </c>
      <c r="C24" s="4">
        <v>104</v>
      </c>
    </row>
    <row r="25" spans="2:3" x14ac:dyDescent="0.25">
      <c r="B25" s="284">
        <v>2007</v>
      </c>
      <c r="C25" s="4">
        <v>106</v>
      </c>
    </row>
    <row r="26" spans="2:3" x14ac:dyDescent="0.25">
      <c r="B26" s="284">
        <v>2008</v>
      </c>
      <c r="C26" s="4">
        <v>108</v>
      </c>
    </row>
    <row r="27" spans="2:3" x14ac:dyDescent="0.25">
      <c r="B27" s="284">
        <v>2009</v>
      </c>
      <c r="C27" s="4">
        <v>117</v>
      </c>
    </row>
    <row r="28" spans="2:3" x14ac:dyDescent="0.25">
      <c r="B28" s="284">
        <v>2010</v>
      </c>
      <c r="C28" s="4">
        <v>119</v>
      </c>
    </row>
    <row r="29" spans="2:3" x14ac:dyDescent="0.25">
      <c r="B29" s="284">
        <v>2011</v>
      </c>
      <c r="C29" s="4">
        <v>127</v>
      </c>
    </row>
    <row r="30" spans="2:3" x14ac:dyDescent="0.25">
      <c r="B30" s="284">
        <v>2012</v>
      </c>
      <c r="C30" s="4">
        <v>123</v>
      </c>
    </row>
    <row r="31" spans="2:3" x14ac:dyDescent="0.25">
      <c r="B31" s="284">
        <v>2013</v>
      </c>
      <c r="C31" s="4">
        <v>132</v>
      </c>
    </row>
    <row r="32" spans="2:3" x14ac:dyDescent="0.25">
      <c r="B32" s="285">
        <v>2014</v>
      </c>
      <c r="C32" s="5">
        <v>136</v>
      </c>
    </row>
    <row r="33" spans="1:15" x14ac:dyDescent="0.25">
      <c r="B33" s="284">
        <v>2015</v>
      </c>
      <c r="C33" s="5">
        <v>139</v>
      </c>
    </row>
    <row r="34" spans="1:15" s="236" customFormat="1" x14ac:dyDescent="0.25">
      <c r="B34" s="284">
        <v>2016</v>
      </c>
      <c r="C34" s="5">
        <v>144</v>
      </c>
    </row>
    <row r="35" spans="1:15" s="236" customFormat="1" x14ac:dyDescent="0.25">
      <c r="B35" s="284">
        <v>2017</v>
      </c>
      <c r="C35" s="5">
        <v>155</v>
      </c>
    </row>
    <row r="36" spans="1:15" x14ac:dyDescent="0.25">
      <c r="B36" s="6" t="s">
        <v>479</v>
      </c>
      <c r="C36" s="43">
        <v>69783000</v>
      </c>
    </row>
    <row r="37" spans="1:15" x14ac:dyDescent="0.25">
      <c r="B37" t="s">
        <v>556</v>
      </c>
    </row>
    <row r="39" spans="1:15" s="8" customFormat="1" ht="6" customHeight="1" x14ac:dyDescent="0.25"/>
    <row r="41" spans="1:15" ht="23.25" x14ac:dyDescent="0.35">
      <c r="A41" s="337" t="s">
        <v>3</v>
      </c>
      <c r="B41" s="9"/>
      <c r="C41" s="10"/>
      <c r="D41" s="10"/>
      <c r="E41" s="10"/>
      <c r="F41" s="10"/>
      <c r="G41" s="10"/>
      <c r="H41" s="10"/>
      <c r="I41" s="10"/>
      <c r="J41" s="10"/>
      <c r="K41" s="10"/>
      <c r="L41" s="10"/>
    </row>
    <row r="42" spans="1:15" s="11" customFormat="1" ht="65.25" customHeight="1" x14ac:dyDescent="0.25">
      <c r="B42" s="243" t="s">
        <v>4</v>
      </c>
      <c r="C42" s="12" t="s">
        <v>5</v>
      </c>
      <c r="D42" s="12" t="s">
        <v>6</v>
      </c>
      <c r="E42" s="12" t="s">
        <v>7</v>
      </c>
      <c r="F42" s="12" t="s">
        <v>8</v>
      </c>
      <c r="G42" s="12" t="s">
        <v>9</v>
      </c>
      <c r="H42" s="12" t="s">
        <v>10</v>
      </c>
      <c r="I42" s="12" t="s">
        <v>11</v>
      </c>
      <c r="J42" s="12" t="s">
        <v>12</v>
      </c>
      <c r="K42" s="12" t="s">
        <v>13</v>
      </c>
      <c r="L42" s="12" t="s">
        <v>14</v>
      </c>
      <c r="M42" s="12" t="s">
        <v>85</v>
      </c>
      <c r="N42" s="237" t="s">
        <v>465</v>
      </c>
      <c r="O42" s="237" t="s">
        <v>492</v>
      </c>
    </row>
    <row r="43" spans="1:15" s="11" customFormat="1" x14ac:dyDescent="0.25">
      <c r="B43" s="4" t="s">
        <v>15</v>
      </c>
      <c r="C43" s="338">
        <v>0.69900000000000007</v>
      </c>
      <c r="D43" s="338">
        <v>0.69299999999999995</v>
      </c>
      <c r="E43" s="338">
        <v>0.71099999999999997</v>
      </c>
      <c r="F43" s="338">
        <v>0.68500000000000005</v>
      </c>
      <c r="G43" s="338">
        <v>0.70400000000000007</v>
      </c>
      <c r="H43" s="338">
        <v>0.70700000000000007</v>
      </c>
      <c r="I43" s="338">
        <v>0.74299999999999999</v>
      </c>
      <c r="J43" s="14">
        <v>0.72699999999999998</v>
      </c>
      <c r="K43" s="14">
        <v>0.72499999999999998</v>
      </c>
      <c r="L43" s="14">
        <v>0.72599999999999998</v>
      </c>
      <c r="M43" s="14">
        <v>0.73199999999999998</v>
      </c>
      <c r="N43" s="339">
        <v>0.74199323761948599</v>
      </c>
      <c r="O43" s="339">
        <v>0.72799999999999998</v>
      </c>
    </row>
    <row r="44" spans="1:15" s="11" customFormat="1" x14ac:dyDescent="0.25">
      <c r="B44" s="4" t="s">
        <v>16</v>
      </c>
      <c r="C44" s="338">
        <v>0.57100000000000006</v>
      </c>
      <c r="D44" s="338">
        <v>0.57299999999999995</v>
      </c>
      <c r="E44" s="338">
        <v>0.59399999999999997</v>
      </c>
      <c r="F44" s="338">
        <v>0.56700000000000006</v>
      </c>
      <c r="G44" s="338">
        <v>0.57299999999999995</v>
      </c>
      <c r="H44" s="338">
        <v>0.58499999999999996</v>
      </c>
      <c r="I44" s="338">
        <v>0.63200000000000001</v>
      </c>
      <c r="J44" s="338">
        <v>0.623</v>
      </c>
      <c r="K44" s="338">
        <v>0.59399999999999997</v>
      </c>
      <c r="L44" s="14">
        <v>0.63400000000000001</v>
      </c>
      <c r="M44" s="14">
        <v>0.61</v>
      </c>
      <c r="N44" s="14">
        <v>0.61699999999999999</v>
      </c>
      <c r="O44" s="14">
        <v>0.61</v>
      </c>
    </row>
    <row r="45" spans="1:15" s="11" customFormat="1" x14ac:dyDescent="0.25">
      <c r="B45" s="4" t="s">
        <v>17</v>
      </c>
      <c r="C45" s="338">
        <v>0.50700000000000001</v>
      </c>
      <c r="D45" s="338">
        <v>0.48299999999999998</v>
      </c>
      <c r="E45" s="338">
        <v>0.54100000000000004</v>
      </c>
      <c r="F45" s="338">
        <v>0.502</v>
      </c>
      <c r="G45" s="338">
        <v>0.505</v>
      </c>
      <c r="H45" s="338">
        <v>0.54299999999999993</v>
      </c>
      <c r="I45" s="338">
        <v>0.61399999999999999</v>
      </c>
      <c r="J45" s="338">
        <v>0.57200000000000006</v>
      </c>
      <c r="K45" s="338">
        <v>0.59799999999999998</v>
      </c>
      <c r="L45" s="14">
        <v>0.56299999999999994</v>
      </c>
      <c r="M45" s="14">
        <v>0.57299999999999995</v>
      </c>
      <c r="N45" s="14">
        <v>0.58099999999999996</v>
      </c>
      <c r="O45" s="14">
        <v>0.54200000000000004</v>
      </c>
    </row>
    <row r="46" spans="1:15" s="11" customFormat="1" x14ac:dyDescent="0.25">
      <c r="B46" s="4" t="s">
        <v>18</v>
      </c>
      <c r="C46" s="338">
        <v>0.63900000000000001</v>
      </c>
      <c r="D46" s="338">
        <v>0.64400000000000002</v>
      </c>
      <c r="E46" s="338">
        <v>0.65400000000000003</v>
      </c>
      <c r="F46" s="338">
        <v>0.61899999999999999</v>
      </c>
      <c r="G46" s="338">
        <v>0.622</v>
      </c>
      <c r="H46" s="338">
        <v>0.65599999999999992</v>
      </c>
      <c r="I46" s="338">
        <v>0.67</v>
      </c>
      <c r="J46" s="338">
        <v>0.69400000000000006</v>
      </c>
      <c r="K46" s="338">
        <v>0.67</v>
      </c>
      <c r="L46" s="14">
        <v>0.67700000000000005</v>
      </c>
      <c r="M46" s="14">
        <v>0.68</v>
      </c>
      <c r="N46" s="14">
        <v>0.7</v>
      </c>
      <c r="O46" s="14">
        <v>0.68500000000000005</v>
      </c>
    </row>
    <row r="47" spans="1:15" s="11" customFormat="1" ht="52.5" customHeight="1" x14ac:dyDescent="0.25">
      <c r="B47" s="243" t="s">
        <v>19</v>
      </c>
      <c r="C47" s="12" t="s">
        <v>5</v>
      </c>
      <c r="D47" s="12" t="s">
        <v>6</v>
      </c>
      <c r="E47" s="12" t="s">
        <v>7</v>
      </c>
      <c r="F47" s="12" t="s">
        <v>8</v>
      </c>
      <c r="G47" s="12" t="s">
        <v>9</v>
      </c>
      <c r="H47" s="12" t="s">
        <v>10</v>
      </c>
      <c r="I47" s="12" t="s">
        <v>11</v>
      </c>
      <c r="J47" s="12" t="s">
        <v>12</v>
      </c>
      <c r="K47" s="12" t="s">
        <v>13</v>
      </c>
      <c r="L47" s="12" t="s">
        <v>14</v>
      </c>
      <c r="M47" s="12" t="s">
        <v>85</v>
      </c>
      <c r="N47" s="237" t="s">
        <v>465</v>
      </c>
      <c r="O47" s="237" t="s">
        <v>492</v>
      </c>
    </row>
    <row r="48" spans="1:15" s="11" customFormat="1" x14ac:dyDescent="0.25">
      <c r="B48" s="5" t="s">
        <v>20</v>
      </c>
      <c r="C48" s="338"/>
      <c r="D48" s="338">
        <v>0.72</v>
      </c>
      <c r="E48" s="338">
        <v>0.73199999999999998</v>
      </c>
      <c r="F48" s="338">
        <v>0.65099999999999991</v>
      </c>
      <c r="G48" s="338">
        <v>0.71</v>
      </c>
      <c r="H48" s="338">
        <v>0.69299999999999995</v>
      </c>
      <c r="I48" s="338">
        <v>0.72799999999999998</v>
      </c>
      <c r="J48" s="338">
        <v>0.71900000000000008</v>
      </c>
      <c r="K48" s="338">
        <v>0.66900000000000004</v>
      </c>
      <c r="L48" s="338">
        <v>0.69200000000000006</v>
      </c>
      <c r="M48" s="338">
        <v>0.69499999999999995</v>
      </c>
      <c r="N48" s="338">
        <v>0.70399999999999996</v>
      </c>
      <c r="O48" s="338">
        <v>0.68200000000000005</v>
      </c>
    </row>
    <row r="49" spans="1:15" s="11" customFormat="1" x14ac:dyDescent="0.25">
      <c r="B49" s="16" t="s">
        <v>21</v>
      </c>
      <c r="C49" s="338"/>
      <c r="D49" s="338"/>
      <c r="E49" s="338"/>
      <c r="F49" s="338">
        <v>0.69099999999999995</v>
      </c>
      <c r="G49" s="338">
        <v>0.75599999999999989</v>
      </c>
      <c r="H49" s="338">
        <v>0.71599999999999997</v>
      </c>
      <c r="I49" s="338">
        <v>0.72299999999999998</v>
      </c>
      <c r="J49" s="338">
        <v>0.72499999999999998</v>
      </c>
      <c r="K49" s="338">
        <v>0.68500000000000005</v>
      </c>
      <c r="L49" s="338">
        <v>0.68900000000000006</v>
      </c>
      <c r="M49" s="338">
        <v>0.70099999999999996</v>
      </c>
      <c r="N49" s="338">
        <v>0.68200000000000005</v>
      </c>
      <c r="O49" s="338">
        <v>0.67600000000000005</v>
      </c>
    </row>
    <row r="50" spans="1:15" x14ac:dyDescent="0.25">
      <c r="B50" s="16" t="s">
        <v>22</v>
      </c>
      <c r="C50" s="338"/>
      <c r="D50" s="338"/>
      <c r="E50" s="338"/>
      <c r="F50" s="338">
        <v>0.71400000000000008</v>
      </c>
      <c r="G50" s="338">
        <v>0.79400000000000004</v>
      </c>
      <c r="H50" s="338">
        <v>0.72599999999999998</v>
      </c>
      <c r="I50" s="338">
        <v>0.71900000000000008</v>
      </c>
      <c r="J50" s="338">
        <v>0.72900000000000009</v>
      </c>
      <c r="K50" s="338">
        <v>0.69799999999999995</v>
      </c>
      <c r="L50" s="338">
        <v>0.68700000000000006</v>
      </c>
      <c r="M50" s="338">
        <v>0.70599999999999996</v>
      </c>
      <c r="N50" s="338">
        <v>0.66600000000000004</v>
      </c>
      <c r="O50" s="338">
        <v>0.67100000000000004</v>
      </c>
    </row>
    <row r="51" spans="1:15" x14ac:dyDescent="0.25">
      <c r="B51" s="11" t="s">
        <v>554</v>
      </c>
    </row>
    <row r="52" spans="1:15" x14ac:dyDescent="0.25">
      <c r="C52" s="17"/>
      <c r="D52" s="17"/>
      <c r="E52" s="17"/>
      <c r="F52" s="17"/>
      <c r="G52" s="17"/>
      <c r="H52" s="17"/>
      <c r="I52" s="17"/>
      <c r="J52" s="17"/>
    </row>
    <row r="53" spans="1:15" x14ac:dyDescent="0.25">
      <c r="C53" s="17"/>
      <c r="D53" s="17"/>
      <c r="E53" s="17"/>
      <c r="F53" s="17"/>
      <c r="G53" s="17"/>
      <c r="H53" s="17"/>
      <c r="I53" s="17"/>
      <c r="J53" s="17"/>
    </row>
    <row r="54" spans="1:15" x14ac:dyDescent="0.25">
      <c r="C54" s="17"/>
      <c r="D54" s="17"/>
      <c r="E54" s="17"/>
      <c r="F54" s="17"/>
      <c r="G54" s="17"/>
      <c r="H54" s="17"/>
      <c r="I54" s="17"/>
      <c r="J54" s="17"/>
    </row>
    <row r="55" spans="1:15" x14ac:dyDescent="0.25">
      <c r="C55" s="17"/>
      <c r="D55" s="17"/>
      <c r="E55" s="17"/>
      <c r="F55" s="17"/>
      <c r="G55" s="17"/>
      <c r="H55" s="17"/>
      <c r="I55" s="17"/>
      <c r="J55" s="17"/>
    </row>
    <row r="56" spans="1:15" s="18" customFormat="1" ht="8.25" customHeight="1" x14ac:dyDescent="0.25">
      <c r="C56" s="19"/>
      <c r="D56" s="19"/>
      <c r="E56" s="19"/>
      <c r="F56" s="19"/>
      <c r="G56" s="19"/>
      <c r="H56" s="19"/>
      <c r="I56" s="19"/>
      <c r="J56" s="19"/>
    </row>
    <row r="57" spans="1:15" ht="23.25" x14ac:dyDescent="0.35">
      <c r="A57" s="337" t="s">
        <v>442</v>
      </c>
      <c r="C57" s="17"/>
      <c r="D57" s="17"/>
      <c r="E57" s="17"/>
      <c r="F57" s="17"/>
      <c r="G57" s="17"/>
      <c r="H57" s="17"/>
      <c r="I57" s="17"/>
      <c r="J57" s="17"/>
    </row>
    <row r="58" spans="1:15" ht="45.75" customHeight="1" x14ac:dyDescent="0.25">
      <c r="B58" s="20" t="s">
        <v>24</v>
      </c>
      <c r="C58" s="21" t="s">
        <v>25</v>
      </c>
      <c r="D58" s="21" t="s">
        <v>26</v>
      </c>
      <c r="E58" s="21" t="s">
        <v>443</v>
      </c>
      <c r="F58" s="17"/>
      <c r="G58" s="17"/>
      <c r="H58" s="17"/>
      <c r="I58" s="17"/>
      <c r="J58" s="17"/>
    </row>
    <row r="59" spans="1:15" x14ac:dyDescent="0.25">
      <c r="B59" s="286">
        <v>1994</v>
      </c>
      <c r="C59" s="22">
        <v>701</v>
      </c>
      <c r="D59" s="22">
        <v>150000</v>
      </c>
      <c r="E59" s="22">
        <v>213.98002853067047</v>
      </c>
      <c r="F59" s="17"/>
      <c r="G59" s="17"/>
      <c r="H59" s="17"/>
      <c r="I59" s="17"/>
      <c r="J59" s="17"/>
    </row>
    <row r="60" spans="1:15" x14ac:dyDescent="0.25">
      <c r="B60" s="286">
        <v>1995</v>
      </c>
      <c r="C60" s="22">
        <v>1200</v>
      </c>
      <c r="D60" s="22">
        <v>375000</v>
      </c>
      <c r="E60" s="22">
        <v>312.5</v>
      </c>
      <c r="F60" s="17"/>
      <c r="G60" s="17"/>
      <c r="H60" s="17"/>
      <c r="I60" s="17"/>
      <c r="J60" s="17"/>
    </row>
    <row r="61" spans="1:15" x14ac:dyDescent="0.25">
      <c r="B61" s="286">
        <v>1996</v>
      </c>
      <c r="C61" s="22">
        <v>1406</v>
      </c>
      <c r="D61" s="22">
        <v>512000</v>
      </c>
      <c r="E61" s="22">
        <v>364.15362731152203</v>
      </c>
    </row>
    <row r="62" spans="1:15" x14ac:dyDescent="0.25">
      <c r="B62" s="286">
        <v>1997</v>
      </c>
      <c r="C62" s="22">
        <v>1596</v>
      </c>
      <c r="D62" s="22">
        <v>457000</v>
      </c>
      <c r="E62" s="22">
        <v>286.3408521303258</v>
      </c>
    </row>
    <row r="63" spans="1:15" x14ac:dyDescent="0.25">
      <c r="B63" s="286">
        <v>1998</v>
      </c>
      <c r="C63" s="22">
        <v>1693</v>
      </c>
      <c r="D63" s="22">
        <v>600000</v>
      </c>
      <c r="E63" s="22">
        <v>354.40047253396335</v>
      </c>
    </row>
    <row r="64" spans="1:15" x14ac:dyDescent="0.25">
      <c r="B64" s="286">
        <v>1999</v>
      </c>
      <c r="C64" s="22">
        <v>1946</v>
      </c>
      <c r="D64" s="22">
        <v>712000</v>
      </c>
      <c r="E64" s="22">
        <v>365.87872559095581</v>
      </c>
    </row>
    <row r="65" spans="2:5" x14ac:dyDescent="0.25">
      <c r="B65" s="286">
        <v>2000</v>
      </c>
      <c r="C65" s="22">
        <v>2478</v>
      </c>
      <c r="D65" s="22">
        <v>800000</v>
      </c>
      <c r="E65" s="22">
        <v>322.84100080710249</v>
      </c>
    </row>
    <row r="66" spans="2:5" x14ac:dyDescent="0.25">
      <c r="B66" s="286">
        <v>2001</v>
      </c>
      <c r="C66" s="22">
        <v>2133</v>
      </c>
      <c r="D66" s="22">
        <v>650000</v>
      </c>
      <c r="E66" s="22">
        <v>304.73511486169713</v>
      </c>
    </row>
    <row r="67" spans="2:5" x14ac:dyDescent="0.25">
      <c r="B67" s="286">
        <v>2002</v>
      </c>
      <c r="C67" s="22">
        <v>2177</v>
      </c>
      <c r="D67" s="22">
        <v>650000</v>
      </c>
      <c r="E67" s="22">
        <v>298.57602204869085</v>
      </c>
    </row>
    <row r="68" spans="2:5" x14ac:dyDescent="0.25">
      <c r="B68" s="286">
        <v>2003</v>
      </c>
      <c r="C68" s="22">
        <v>2512</v>
      </c>
      <c r="D68" s="22">
        <v>800000</v>
      </c>
      <c r="E68" s="22">
        <v>318.47133757961785</v>
      </c>
    </row>
    <row r="69" spans="2:5" x14ac:dyDescent="0.25">
      <c r="B69" s="286">
        <v>2004</v>
      </c>
      <c r="C69" s="22">
        <v>2800</v>
      </c>
      <c r="D69" s="22">
        <v>800000</v>
      </c>
      <c r="E69" s="22">
        <v>285.71428571428572</v>
      </c>
    </row>
    <row r="70" spans="2:5" x14ac:dyDescent="0.25">
      <c r="B70" s="286">
        <v>2005</v>
      </c>
      <c r="C70" s="22">
        <v>2985</v>
      </c>
      <c r="D70" s="22">
        <v>850000</v>
      </c>
      <c r="E70" s="22">
        <v>284.75711892797318</v>
      </c>
    </row>
    <row r="71" spans="2:5" x14ac:dyDescent="0.25">
      <c r="B71" s="286">
        <v>2006</v>
      </c>
      <c r="C71" s="22">
        <v>3512</v>
      </c>
      <c r="D71" s="22">
        <v>1000000</v>
      </c>
      <c r="E71" s="22">
        <v>284.7380410022779</v>
      </c>
    </row>
    <row r="72" spans="2:5" x14ac:dyDescent="0.25">
      <c r="B72" s="286">
        <v>2007</v>
      </c>
      <c r="C72" s="22">
        <v>3526</v>
      </c>
      <c r="D72" s="22">
        <v>900000</v>
      </c>
      <c r="E72" s="22">
        <v>255.24673851389676</v>
      </c>
    </row>
    <row r="73" spans="2:5" x14ac:dyDescent="0.25">
      <c r="B73" s="286">
        <v>2008</v>
      </c>
      <c r="C73" s="22">
        <v>3717</v>
      </c>
      <c r="D73" s="22">
        <v>950000</v>
      </c>
      <c r="E73" s="22">
        <v>255.58245897228949</v>
      </c>
    </row>
    <row r="74" spans="2:5" x14ac:dyDescent="0.25">
      <c r="B74" s="286">
        <v>2009</v>
      </c>
      <c r="C74" s="22">
        <v>4100</v>
      </c>
      <c r="D74" s="22">
        <v>1062000</v>
      </c>
      <c r="E74" s="22">
        <v>259.02439024390242</v>
      </c>
    </row>
    <row r="75" spans="2:5" x14ac:dyDescent="0.25">
      <c r="B75" s="286">
        <v>2010</v>
      </c>
      <c r="C75" s="22">
        <v>4463</v>
      </c>
      <c r="D75" s="22">
        <v>1172000</v>
      </c>
      <c r="E75" s="22">
        <v>262.60362984539546</v>
      </c>
    </row>
    <row r="76" spans="2:5" x14ac:dyDescent="0.25">
      <c r="B76" s="286">
        <v>2011</v>
      </c>
      <c r="C76" s="22">
        <v>4421</v>
      </c>
      <c r="D76" s="22">
        <v>1700000</v>
      </c>
      <c r="E76" s="22">
        <v>384.52838724270526</v>
      </c>
    </row>
    <row r="77" spans="2:5" x14ac:dyDescent="0.25">
      <c r="B77" s="286">
        <v>2012</v>
      </c>
      <c r="C77" s="22">
        <v>4648</v>
      </c>
      <c r="D77" s="22">
        <v>2000000</v>
      </c>
      <c r="E77" s="22">
        <v>430.29259896729775</v>
      </c>
    </row>
    <row r="78" spans="2:5" x14ac:dyDescent="0.25">
      <c r="B78" s="286">
        <v>2013</v>
      </c>
      <c r="C78" s="22">
        <v>4540</v>
      </c>
      <c r="D78" s="22">
        <v>2100000</v>
      </c>
      <c r="E78" s="22">
        <v>462.55506607929516</v>
      </c>
    </row>
    <row r="79" spans="2:5" x14ac:dyDescent="0.25">
      <c r="B79" s="286">
        <v>2014</v>
      </c>
      <c r="C79" s="22">
        <v>4685</v>
      </c>
      <c r="D79" s="22">
        <v>3000000</v>
      </c>
      <c r="E79" s="22">
        <v>640.3415154749199</v>
      </c>
    </row>
    <row r="80" spans="2:5" x14ac:dyDescent="0.25">
      <c r="B80" s="286">
        <v>2015</v>
      </c>
      <c r="C80" s="22">
        <v>4855</v>
      </c>
      <c r="D80" s="22">
        <v>3400000</v>
      </c>
      <c r="E80" s="218">
        <v>700.30895983522146</v>
      </c>
    </row>
    <row r="81" spans="1:13" x14ac:dyDescent="0.25">
      <c r="B81" s="286">
        <v>2016</v>
      </c>
      <c r="C81" s="22">
        <v>5293</v>
      </c>
      <c r="D81" s="22">
        <v>3000000</v>
      </c>
      <c r="E81" s="218">
        <v>567</v>
      </c>
    </row>
    <row r="82" spans="1:13" s="236" customFormat="1" x14ac:dyDescent="0.25">
      <c r="B82" s="286">
        <v>2017</v>
      </c>
      <c r="C82" s="22">
        <v>5588</v>
      </c>
      <c r="D82" s="22">
        <v>2520000</v>
      </c>
      <c r="E82" s="218">
        <f>D82/C82</f>
        <v>450.96635647816748</v>
      </c>
    </row>
    <row r="83" spans="1:13" x14ac:dyDescent="0.25">
      <c r="B83" s="23" t="s">
        <v>27</v>
      </c>
      <c r="C83" s="24"/>
      <c r="D83" s="24"/>
      <c r="E83" s="24"/>
    </row>
    <row r="85" spans="1:13" s="18" customFormat="1" ht="8.25" customHeight="1" x14ac:dyDescent="0.25">
      <c r="C85" s="19"/>
      <c r="D85" s="19"/>
      <c r="E85" s="19"/>
      <c r="F85" s="19"/>
      <c r="G85" s="19"/>
      <c r="H85" s="19"/>
      <c r="I85" s="19"/>
      <c r="J85" s="19"/>
    </row>
    <row r="86" spans="1:13" ht="23.25" x14ac:dyDescent="0.35">
      <c r="A86" s="337" t="s">
        <v>28</v>
      </c>
    </row>
    <row r="87" spans="1:13" x14ac:dyDescent="0.25">
      <c r="B87" s="12" t="s">
        <v>29</v>
      </c>
      <c r="C87" s="12" t="s">
        <v>7</v>
      </c>
      <c r="D87" s="12" t="s">
        <v>8</v>
      </c>
      <c r="E87" s="12" t="s">
        <v>9</v>
      </c>
      <c r="F87" s="12" t="s">
        <v>10</v>
      </c>
      <c r="G87" s="12" t="s">
        <v>11</v>
      </c>
      <c r="H87" s="12" t="s">
        <v>12</v>
      </c>
      <c r="I87" s="12" t="s">
        <v>13</v>
      </c>
      <c r="J87" s="12" t="s">
        <v>14</v>
      </c>
      <c r="K87" s="12" t="s">
        <v>85</v>
      </c>
      <c r="L87" s="237" t="s">
        <v>465</v>
      </c>
      <c r="M87" s="237" t="s">
        <v>492</v>
      </c>
    </row>
    <row r="88" spans="1:13" ht="30" x14ac:dyDescent="0.25">
      <c r="B88" s="195" t="s">
        <v>30</v>
      </c>
      <c r="C88" s="26">
        <v>665000</v>
      </c>
      <c r="D88" s="26">
        <v>687000</v>
      </c>
      <c r="E88" s="26">
        <v>719000</v>
      </c>
      <c r="F88" s="26">
        <v>758000</v>
      </c>
      <c r="G88" s="26">
        <v>810000</v>
      </c>
      <c r="H88" s="26">
        <v>831000</v>
      </c>
      <c r="I88" s="26">
        <v>886000</v>
      </c>
      <c r="J88" s="26">
        <v>892000</v>
      </c>
      <c r="K88" s="71">
        <v>981000</v>
      </c>
      <c r="L88" s="71">
        <v>1087000</v>
      </c>
      <c r="M88" s="71">
        <v>1138000</v>
      </c>
    </row>
    <row r="89" spans="1:13" ht="30" x14ac:dyDescent="0.25">
      <c r="B89" s="195" t="s">
        <v>31</v>
      </c>
      <c r="C89" s="26">
        <v>937000</v>
      </c>
      <c r="D89" s="26">
        <v>973000</v>
      </c>
      <c r="E89" s="26">
        <v>988000</v>
      </c>
      <c r="F89" s="26">
        <v>1026000</v>
      </c>
      <c r="G89" s="26">
        <v>1056000</v>
      </c>
      <c r="H89" s="26">
        <v>1160000</v>
      </c>
      <c r="I89" s="26">
        <v>1320000</v>
      </c>
      <c r="J89" s="26">
        <v>1340000</v>
      </c>
      <c r="K89" s="72">
        <v>1510000</v>
      </c>
      <c r="L89" s="244">
        <v>1649000</v>
      </c>
      <c r="M89" s="244">
        <v>1725000</v>
      </c>
    </row>
    <row r="90" spans="1:13" ht="30" x14ac:dyDescent="0.25">
      <c r="B90" s="195" t="s">
        <v>444</v>
      </c>
      <c r="C90" s="26">
        <v>3553000</v>
      </c>
      <c r="D90" s="26">
        <v>3599000</v>
      </c>
      <c r="E90" s="26">
        <v>3708000</v>
      </c>
      <c r="F90" s="26">
        <v>3719000</v>
      </c>
      <c r="G90" s="26">
        <v>3840197</v>
      </c>
      <c r="H90" s="26">
        <v>3839000</v>
      </c>
      <c r="I90" s="26">
        <v>3854000</v>
      </c>
      <c r="J90" s="26">
        <v>4202189</v>
      </c>
      <c r="K90" s="72">
        <v>4305388</v>
      </c>
      <c r="L90" s="244">
        <v>4828187</v>
      </c>
      <c r="M90" s="245" t="s">
        <v>540</v>
      </c>
    </row>
    <row r="91" spans="1:13" x14ac:dyDescent="0.25">
      <c r="B91" s="195" t="s">
        <v>33</v>
      </c>
      <c r="C91" s="26">
        <v>24495</v>
      </c>
      <c r="D91" s="26">
        <v>26937</v>
      </c>
      <c r="E91" s="26">
        <v>31096</v>
      </c>
      <c r="F91" s="26">
        <v>32306</v>
      </c>
      <c r="G91" s="26">
        <v>34069</v>
      </c>
      <c r="H91" s="26">
        <v>35562</v>
      </c>
      <c r="I91" s="26">
        <v>36786</v>
      </c>
      <c r="J91" s="26">
        <v>40456</v>
      </c>
      <c r="K91" s="72">
        <v>45080</v>
      </c>
      <c r="L91" s="244">
        <v>47772</v>
      </c>
      <c r="M91" s="244">
        <v>52087</v>
      </c>
    </row>
    <row r="92" spans="1:13" x14ac:dyDescent="0.25">
      <c r="B92" s="12" t="s">
        <v>34</v>
      </c>
      <c r="C92" s="12" t="s">
        <v>7</v>
      </c>
      <c r="D92" s="12" t="s">
        <v>8</v>
      </c>
      <c r="E92" s="12" t="s">
        <v>9</v>
      </c>
      <c r="F92" s="12" t="s">
        <v>10</v>
      </c>
      <c r="G92" s="12" t="s">
        <v>11</v>
      </c>
      <c r="H92" s="12" t="s">
        <v>12</v>
      </c>
      <c r="I92" s="12" t="s">
        <v>13</v>
      </c>
      <c r="J92" s="12" t="s">
        <v>14</v>
      </c>
      <c r="K92" s="12" t="s">
        <v>85</v>
      </c>
      <c r="L92" s="237" t="s">
        <v>465</v>
      </c>
      <c r="M92" s="237" t="s">
        <v>492</v>
      </c>
    </row>
    <row r="93" spans="1:13" x14ac:dyDescent="0.25">
      <c r="B93" s="25" t="s">
        <v>35</v>
      </c>
      <c r="C93" s="27">
        <v>1</v>
      </c>
      <c r="D93" s="27">
        <v>1.0330827067669173</v>
      </c>
      <c r="E93" s="27">
        <v>1.0812030075187971</v>
      </c>
      <c r="F93" s="27">
        <v>1.1398496240601503</v>
      </c>
      <c r="G93" s="27">
        <v>1.2180451127819549</v>
      </c>
      <c r="H93" s="27">
        <v>1.2496240601503759</v>
      </c>
      <c r="I93" s="27">
        <v>1.3323308270676693</v>
      </c>
      <c r="J93" s="27">
        <v>1.3413533834586466</v>
      </c>
      <c r="K93" s="46">
        <v>1.48</v>
      </c>
      <c r="L93" s="46">
        <v>1.5822416302765647</v>
      </c>
      <c r="M93" s="46">
        <f>M88/C88</f>
        <v>1.7112781954887217</v>
      </c>
    </row>
    <row r="94" spans="1:13" x14ac:dyDescent="0.25">
      <c r="B94" s="25" t="s">
        <v>36</v>
      </c>
      <c r="C94" s="27">
        <v>1</v>
      </c>
      <c r="D94" s="27">
        <v>1.0384204909284951</v>
      </c>
      <c r="E94" s="27">
        <v>1.0544290288153682</v>
      </c>
      <c r="F94" s="27">
        <v>1.0949839914621131</v>
      </c>
      <c r="G94" s="27">
        <v>1.127001067235859</v>
      </c>
      <c r="H94" s="27">
        <v>1.2379935965848452</v>
      </c>
      <c r="I94" s="27">
        <v>1.4087513340448239</v>
      </c>
      <c r="J94" s="27">
        <v>1.4300960512273213</v>
      </c>
      <c r="K94" s="46">
        <v>1.61</v>
      </c>
      <c r="L94" s="46">
        <v>1.6947584789311407</v>
      </c>
      <c r="M94" s="46">
        <f t="shared" ref="M94:M96" si="0">M89/C89</f>
        <v>1.8409818569903948</v>
      </c>
    </row>
    <row r="95" spans="1:13" x14ac:dyDescent="0.25">
      <c r="B95" s="25" t="s">
        <v>37</v>
      </c>
      <c r="C95" s="27">
        <v>1</v>
      </c>
      <c r="D95" s="27">
        <v>1.012946805516465</v>
      </c>
      <c r="E95" s="27">
        <v>1.0436251055446102</v>
      </c>
      <c r="F95" s="27">
        <v>1.0467210807768084</v>
      </c>
      <c r="G95" s="27">
        <v>1.0808322544328737</v>
      </c>
      <c r="H95" s="27">
        <v>1.0804953560371517</v>
      </c>
      <c r="I95" s="27">
        <v>1.0847171404446947</v>
      </c>
      <c r="J95" s="27">
        <v>1.1827157331832254</v>
      </c>
      <c r="K95" s="46">
        <v>1.21</v>
      </c>
      <c r="L95" s="46">
        <v>1.3415357043623228</v>
      </c>
      <c r="M95" s="275"/>
    </row>
    <row r="96" spans="1:13" x14ac:dyDescent="0.25">
      <c r="B96" s="25" t="s">
        <v>33</v>
      </c>
      <c r="C96" s="27">
        <v>1</v>
      </c>
      <c r="D96" s="27">
        <v>1.0996938150642988</v>
      </c>
      <c r="E96" s="27">
        <v>1.2694835680751173</v>
      </c>
      <c r="F96" s="27">
        <v>1.3188814043682384</v>
      </c>
      <c r="G96" s="27">
        <v>1.3908552765870585</v>
      </c>
      <c r="H96" s="27">
        <v>1.4518064911206368</v>
      </c>
      <c r="I96" s="27">
        <v>1.5017758726270667</v>
      </c>
      <c r="J96" s="27">
        <v>1.6516023678301694</v>
      </c>
      <c r="K96" s="46">
        <v>1.65</v>
      </c>
      <c r="L96" s="46">
        <v>1.7734714333444703</v>
      </c>
      <c r="M96" s="46">
        <f t="shared" si="0"/>
        <v>2.1264339661155338</v>
      </c>
    </row>
    <row r="98" spans="1:4" ht="30.75" customHeight="1" x14ac:dyDescent="0.25">
      <c r="B98" s="28"/>
      <c r="C98" s="243" t="s">
        <v>485</v>
      </c>
      <c r="D98" s="236"/>
    </row>
    <row r="99" spans="1:4" x14ac:dyDescent="0.25">
      <c r="B99" s="25" t="s">
        <v>36</v>
      </c>
      <c r="C99" s="341">
        <v>0.84</v>
      </c>
      <c r="D99" s="236"/>
    </row>
    <row r="100" spans="1:4" x14ac:dyDescent="0.25">
      <c r="B100" s="25" t="s">
        <v>35</v>
      </c>
      <c r="C100" s="341">
        <v>0.71</v>
      </c>
      <c r="D100" s="236"/>
    </row>
    <row r="101" spans="1:4" x14ac:dyDescent="0.25">
      <c r="B101" s="238" t="s">
        <v>33</v>
      </c>
      <c r="C101" s="341">
        <v>0.49</v>
      </c>
      <c r="D101" s="236"/>
    </row>
    <row r="102" spans="1:4" x14ac:dyDescent="0.25">
      <c r="B102" s="25" t="s">
        <v>37</v>
      </c>
      <c r="C102" s="341"/>
      <c r="D102" s="236"/>
    </row>
    <row r="103" spans="1:4" x14ac:dyDescent="0.25">
      <c r="D103" s="236"/>
    </row>
    <row r="108" spans="1:4" s="8" customFormat="1" ht="6" customHeight="1" x14ac:dyDescent="0.25"/>
    <row r="110" spans="1:4" ht="23.25" x14ac:dyDescent="0.35">
      <c r="A110" s="337" t="s">
        <v>38</v>
      </c>
    </row>
    <row r="112" spans="1:4" x14ac:dyDescent="0.25">
      <c r="B112" s="28"/>
      <c r="C112" s="2" t="s">
        <v>85</v>
      </c>
    </row>
    <row r="113" spans="2:3" ht="30" x14ac:dyDescent="0.25">
      <c r="B113" s="195" t="s">
        <v>39</v>
      </c>
      <c r="C113" s="72">
        <v>615517</v>
      </c>
    </row>
    <row r="114" spans="2:3" x14ac:dyDescent="0.25">
      <c r="B114" s="25" t="s">
        <v>40</v>
      </c>
      <c r="C114" s="46">
        <v>0.08</v>
      </c>
    </row>
    <row r="115" spans="2:3" x14ac:dyDescent="0.25">
      <c r="B115" s="25" t="s">
        <v>41</v>
      </c>
      <c r="C115" s="46">
        <v>0.14499999999999999</v>
      </c>
    </row>
    <row r="116" spans="2:3" x14ac:dyDescent="0.25">
      <c r="B116" s="25" t="s">
        <v>42</v>
      </c>
      <c r="C116" s="46">
        <v>0.44600000000000001</v>
      </c>
    </row>
    <row r="117" spans="2:3" x14ac:dyDescent="0.25">
      <c r="B117" s="25" t="s">
        <v>43</v>
      </c>
      <c r="C117" s="46">
        <v>0.187</v>
      </c>
    </row>
    <row r="118" spans="2:3" x14ac:dyDescent="0.25">
      <c r="B118" s="25" t="s">
        <v>44</v>
      </c>
      <c r="C118" s="46">
        <v>0.14099999999999999</v>
      </c>
    </row>
    <row r="119" spans="2:3" x14ac:dyDescent="0.25">
      <c r="B119" s="81" t="s">
        <v>23</v>
      </c>
      <c r="C119" s="30"/>
    </row>
    <row r="120" spans="2:3" x14ac:dyDescent="0.25">
      <c r="B120" s="266" t="s">
        <v>557</v>
      </c>
      <c r="C120" s="30"/>
    </row>
    <row r="121" spans="2:3" x14ac:dyDescent="0.25">
      <c r="C121" s="30"/>
    </row>
    <row r="130" spans="1:3" s="8" customFormat="1" ht="6" customHeight="1" x14ac:dyDescent="0.25"/>
    <row r="132" spans="1:3" ht="23.25" x14ac:dyDescent="0.35">
      <c r="A132" s="337" t="s">
        <v>45</v>
      </c>
    </row>
    <row r="133" spans="1:3" ht="60" customHeight="1" x14ac:dyDescent="0.25">
      <c r="B133" s="2" t="s">
        <v>481</v>
      </c>
      <c r="C133" s="68" t="s">
        <v>46</v>
      </c>
    </row>
    <row r="134" spans="1:3" x14ac:dyDescent="0.25">
      <c r="B134" s="287">
        <v>2001</v>
      </c>
      <c r="C134" s="25">
        <v>100</v>
      </c>
    </row>
    <row r="135" spans="1:3" x14ac:dyDescent="0.25">
      <c r="B135" s="287">
        <v>2002</v>
      </c>
      <c r="C135" s="25">
        <v>99</v>
      </c>
    </row>
    <row r="136" spans="1:3" x14ac:dyDescent="0.25">
      <c r="B136" s="287">
        <v>2003</v>
      </c>
      <c r="C136" s="25">
        <v>104</v>
      </c>
    </row>
    <row r="137" spans="1:3" x14ac:dyDescent="0.25">
      <c r="B137" s="287">
        <v>2004</v>
      </c>
      <c r="C137" s="25">
        <v>107</v>
      </c>
    </row>
    <row r="138" spans="1:3" x14ac:dyDescent="0.25">
      <c r="B138" s="287">
        <v>2005</v>
      </c>
      <c r="C138" s="25">
        <v>109</v>
      </c>
    </row>
    <row r="139" spans="1:3" x14ac:dyDescent="0.25">
      <c r="B139" s="287">
        <v>2006</v>
      </c>
      <c r="C139" s="25">
        <v>106</v>
      </c>
    </row>
    <row r="140" spans="1:3" x14ac:dyDescent="0.25">
      <c r="B140" s="287">
        <v>2007</v>
      </c>
      <c r="C140" s="25">
        <v>109</v>
      </c>
    </row>
    <row r="141" spans="1:3" x14ac:dyDescent="0.25">
      <c r="B141" s="287">
        <v>2008</v>
      </c>
      <c r="C141" s="25">
        <v>106</v>
      </c>
    </row>
    <row r="142" spans="1:3" x14ac:dyDescent="0.25">
      <c r="B142" s="287">
        <v>2009</v>
      </c>
      <c r="C142" s="25">
        <v>103</v>
      </c>
    </row>
    <row r="143" spans="1:3" x14ac:dyDescent="0.25">
      <c r="B143" s="287">
        <v>2010</v>
      </c>
      <c r="C143" s="25">
        <v>103</v>
      </c>
    </row>
    <row r="144" spans="1:3" x14ac:dyDescent="0.25">
      <c r="B144" s="287">
        <v>2011</v>
      </c>
      <c r="C144" s="25">
        <v>104</v>
      </c>
    </row>
    <row r="145" spans="2:3" x14ac:dyDescent="0.25">
      <c r="B145" s="287">
        <v>2012</v>
      </c>
      <c r="C145" s="25">
        <v>96</v>
      </c>
    </row>
    <row r="146" spans="2:3" x14ac:dyDescent="0.25">
      <c r="B146" s="287">
        <v>2013</v>
      </c>
      <c r="C146" s="25">
        <v>104</v>
      </c>
    </row>
    <row r="147" spans="2:3" x14ac:dyDescent="0.25">
      <c r="B147" s="287">
        <v>2014</v>
      </c>
      <c r="C147" s="25">
        <v>102</v>
      </c>
    </row>
    <row r="148" spans="2:3" x14ac:dyDescent="0.25">
      <c r="B148" s="284">
        <v>2015</v>
      </c>
      <c r="C148" s="41">
        <v>99</v>
      </c>
    </row>
    <row r="149" spans="2:3" s="236" customFormat="1" x14ac:dyDescent="0.25">
      <c r="B149" s="284">
        <v>2016</v>
      </c>
      <c r="C149" s="41">
        <v>93</v>
      </c>
    </row>
    <row r="150" spans="2:3" s="236" customFormat="1" x14ac:dyDescent="0.25">
      <c r="B150" s="284">
        <v>2017</v>
      </c>
      <c r="C150" s="41">
        <v>91</v>
      </c>
    </row>
    <row r="151" spans="2:3" x14ac:dyDescent="0.25">
      <c r="B151" s="31" t="s">
        <v>480</v>
      </c>
      <c r="C151" s="179">
        <v>1679000</v>
      </c>
    </row>
    <row r="152" spans="2:3" x14ac:dyDescent="0.25">
      <c r="B152" s="33" t="s">
        <v>565</v>
      </c>
      <c r="C152" s="27">
        <v>-0.03</v>
      </c>
    </row>
    <row r="153" spans="2:3" x14ac:dyDescent="0.25">
      <c r="B153" s="345" t="s">
        <v>47</v>
      </c>
    </row>
  </sheetData>
  <sortState ref="B99:C102">
    <sortCondition descending="1" ref="C99:C102"/>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M140"/>
  <sheetViews>
    <sheetView showGridLines="0" showRowColHeaders="0" zoomScale="70" zoomScaleNormal="70" workbookViewId="0"/>
  </sheetViews>
  <sheetFormatPr defaultRowHeight="15" x14ac:dyDescent="0.25"/>
  <cols>
    <col min="1" max="1" width="67.42578125" customWidth="1"/>
    <col min="2" max="13" width="16.5703125" customWidth="1"/>
    <col min="14" max="16" width="17.42578125" customWidth="1"/>
    <col min="17" max="17" width="13.42578125" customWidth="1"/>
    <col min="18" max="29" width="10.7109375" customWidth="1"/>
    <col min="30" max="30" width="10.7109375" style="236" customWidth="1"/>
    <col min="31" max="33" width="18" customWidth="1"/>
    <col min="34" max="34" width="30.42578125" customWidth="1"/>
    <col min="35" max="35" width="13.7109375" customWidth="1"/>
    <col min="36" max="38" width="15" customWidth="1"/>
    <col min="39" max="39" width="19.5703125" customWidth="1"/>
    <col min="258" max="258" width="67.42578125" customWidth="1"/>
    <col min="259" max="259" width="8.5703125" customWidth="1"/>
    <col min="260" max="263" width="8.85546875" customWidth="1"/>
    <col min="264" max="271" width="7.42578125" bestFit="1" customWidth="1"/>
    <col min="272" max="273" width="11.140625" bestFit="1" customWidth="1"/>
    <col min="274" max="275" width="15.85546875" bestFit="1" customWidth="1"/>
    <col min="276" max="276" width="16" bestFit="1" customWidth="1"/>
    <col min="277" max="277" width="17.140625" bestFit="1" customWidth="1"/>
    <col min="278" max="282" width="16.7109375" bestFit="1" customWidth="1"/>
    <col min="283" max="284" width="17.140625" bestFit="1" customWidth="1"/>
    <col min="285" max="285" width="17.42578125" customWidth="1"/>
    <col min="286" max="286" width="19.85546875" customWidth="1"/>
    <col min="287" max="287" width="17.7109375" customWidth="1"/>
    <col min="288" max="288" width="17.28515625" customWidth="1"/>
    <col min="289" max="289" width="18.5703125" customWidth="1"/>
    <col min="290" max="291" width="13.7109375" customWidth="1"/>
    <col min="292" max="294" width="15" customWidth="1"/>
    <col min="295" max="295" width="19.5703125" customWidth="1"/>
    <col min="514" max="514" width="67.42578125" customWidth="1"/>
    <col min="515" max="515" width="8.5703125" customWidth="1"/>
    <col min="516" max="519" width="8.85546875" customWidth="1"/>
    <col min="520" max="527" width="7.42578125" bestFit="1" customWidth="1"/>
    <col min="528" max="529" width="11.140625" bestFit="1" customWidth="1"/>
    <col min="530" max="531" width="15.85546875" bestFit="1" customWidth="1"/>
    <col min="532" max="532" width="16" bestFit="1" customWidth="1"/>
    <col min="533" max="533" width="17.140625" bestFit="1" customWidth="1"/>
    <col min="534" max="538" width="16.7109375" bestFit="1" customWidth="1"/>
    <col min="539" max="540" width="17.140625" bestFit="1" customWidth="1"/>
    <col min="541" max="541" width="17.42578125" customWidth="1"/>
    <col min="542" max="542" width="19.85546875" customWidth="1"/>
    <col min="543" max="543" width="17.7109375" customWidth="1"/>
    <col min="544" max="544" width="17.28515625" customWidth="1"/>
    <col min="545" max="545" width="18.5703125" customWidth="1"/>
    <col min="546" max="547" width="13.7109375" customWidth="1"/>
    <col min="548" max="550" width="15" customWidth="1"/>
    <col min="551" max="551" width="19.5703125" customWidth="1"/>
    <col min="770" max="770" width="67.42578125" customWidth="1"/>
    <col min="771" max="771" width="8.5703125" customWidth="1"/>
    <col min="772" max="775" width="8.85546875" customWidth="1"/>
    <col min="776" max="783" width="7.42578125" bestFit="1" customWidth="1"/>
    <col min="784" max="785" width="11.140625" bestFit="1" customWidth="1"/>
    <col min="786" max="787" width="15.85546875" bestFit="1" customWidth="1"/>
    <col min="788" max="788" width="16" bestFit="1" customWidth="1"/>
    <col min="789" max="789" width="17.140625" bestFit="1" customWidth="1"/>
    <col min="790" max="794" width="16.7109375" bestFit="1" customWidth="1"/>
    <col min="795" max="796" width="17.140625" bestFit="1" customWidth="1"/>
    <col min="797" max="797" width="17.42578125" customWidth="1"/>
    <col min="798" max="798" width="19.85546875" customWidth="1"/>
    <col min="799" max="799" width="17.7109375" customWidth="1"/>
    <col min="800" max="800" width="17.28515625" customWidth="1"/>
    <col min="801" max="801" width="18.5703125" customWidth="1"/>
    <col min="802" max="803" width="13.7109375" customWidth="1"/>
    <col min="804" max="806" width="15" customWidth="1"/>
    <col min="807" max="807" width="19.5703125" customWidth="1"/>
    <col min="1026" max="1026" width="67.42578125" customWidth="1"/>
    <col min="1027" max="1027" width="8.5703125" customWidth="1"/>
    <col min="1028" max="1031" width="8.85546875" customWidth="1"/>
    <col min="1032" max="1039" width="7.42578125" bestFit="1" customWidth="1"/>
    <col min="1040" max="1041" width="11.140625" bestFit="1" customWidth="1"/>
    <col min="1042" max="1043" width="15.85546875" bestFit="1" customWidth="1"/>
    <col min="1044" max="1044" width="16" bestFit="1" customWidth="1"/>
    <col min="1045" max="1045" width="17.140625" bestFit="1" customWidth="1"/>
    <col min="1046" max="1050" width="16.7109375" bestFit="1" customWidth="1"/>
    <col min="1051" max="1052" width="17.140625" bestFit="1" customWidth="1"/>
    <col min="1053" max="1053" width="17.42578125" customWidth="1"/>
    <col min="1054" max="1054" width="19.85546875" customWidth="1"/>
    <col min="1055" max="1055" width="17.7109375" customWidth="1"/>
    <col min="1056" max="1056" width="17.28515625" customWidth="1"/>
    <col min="1057" max="1057" width="18.5703125" customWidth="1"/>
    <col min="1058" max="1059" width="13.7109375" customWidth="1"/>
    <col min="1060" max="1062" width="15" customWidth="1"/>
    <col min="1063" max="1063" width="19.5703125" customWidth="1"/>
    <col min="1282" max="1282" width="67.42578125" customWidth="1"/>
    <col min="1283" max="1283" width="8.5703125" customWidth="1"/>
    <col min="1284" max="1287" width="8.85546875" customWidth="1"/>
    <col min="1288" max="1295" width="7.42578125" bestFit="1" customWidth="1"/>
    <col min="1296" max="1297" width="11.140625" bestFit="1" customWidth="1"/>
    <col min="1298" max="1299" width="15.85546875" bestFit="1" customWidth="1"/>
    <col min="1300" max="1300" width="16" bestFit="1" customWidth="1"/>
    <col min="1301" max="1301" width="17.140625" bestFit="1" customWidth="1"/>
    <col min="1302" max="1306" width="16.7109375" bestFit="1" customWidth="1"/>
    <col min="1307" max="1308" width="17.140625" bestFit="1" customWidth="1"/>
    <col min="1309" max="1309" width="17.42578125" customWidth="1"/>
    <col min="1310" max="1310" width="19.85546875" customWidth="1"/>
    <col min="1311" max="1311" width="17.7109375" customWidth="1"/>
    <col min="1312" max="1312" width="17.28515625" customWidth="1"/>
    <col min="1313" max="1313" width="18.5703125" customWidth="1"/>
    <col min="1314" max="1315" width="13.7109375" customWidth="1"/>
    <col min="1316" max="1318" width="15" customWidth="1"/>
    <col min="1319" max="1319" width="19.5703125" customWidth="1"/>
    <col min="1538" max="1538" width="67.42578125" customWidth="1"/>
    <col min="1539" max="1539" width="8.5703125" customWidth="1"/>
    <col min="1540" max="1543" width="8.85546875" customWidth="1"/>
    <col min="1544" max="1551" width="7.42578125" bestFit="1" customWidth="1"/>
    <col min="1552" max="1553" width="11.140625" bestFit="1" customWidth="1"/>
    <col min="1554" max="1555" width="15.85546875" bestFit="1" customWidth="1"/>
    <col min="1556" max="1556" width="16" bestFit="1" customWidth="1"/>
    <col min="1557" max="1557" width="17.140625" bestFit="1" customWidth="1"/>
    <col min="1558" max="1562" width="16.7109375" bestFit="1" customWidth="1"/>
    <col min="1563" max="1564" width="17.140625" bestFit="1" customWidth="1"/>
    <col min="1565" max="1565" width="17.42578125" customWidth="1"/>
    <col min="1566" max="1566" width="19.85546875" customWidth="1"/>
    <col min="1567" max="1567" width="17.7109375" customWidth="1"/>
    <col min="1568" max="1568" width="17.28515625" customWidth="1"/>
    <col min="1569" max="1569" width="18.5703125" customWidth="1"/>
    <col min="1570" max="1571" width="13.7109375" customWidth="1"/>
    <col min="1572" max="1574" width="15" customWidth="1"/>
    <col min="1575" max="1575" width="19.5703125" customWidth="1"/>
    <col min="1794" max="1794" width="67.42578125" customWidth="1"/>
    <col min="1795" max="1795" width="8.5703125" customWidth="1"/>
    <col min="1796" max="1799" width="8.85546875" customWidth="1"/>
    <col min="1800" max="1807" width="7.42578125" bestFit="1" customWidth="1"/>
    <col min="1808" max="1809" width="11.140625" bestFit="1" customWidth="1"/>
    <col min="1810" max="1811" width="15.85546875" bestFit="1" customWidth="1"/>
    <col min="1812" max="1812" width="16" bestFit="1" customWidth="1"/>
    <col min="1813" max="1813" width="17.140625" bestFit="1" customWidth="1"/>
    <col min="1814" max="1818" width="16.7109375" bestFit="1" customWidth="1"/>
    <col min="1819" max="1820" width="17.140625" bestFit="1" customWidth="1"/>
    <col min="1821" max="1821" width="17.42578125" customWidth="1"/>
    <col min="1822" max="1822" width="19.85546875" customWidth="1"/>
    <col min="1823" max="1823" width="17.7109375" customWidth="1"/>
    <col min="1824" max="1824" width="17.28515625" customWidth="1"/>
    <col min="1825" max="1825" width="18.5703125" customWidth="1"/>
    <col min="1826" max="1827" width="13.7109375" customWidth="1"/>
    <col min="1828" max="1830" width="15" customWidth="1"/>
    <col min="1831" max="1831" width="19.5703125" customWidth="1"/>
    <col min="2050" max="2050" width="67.42578125" customWidth="1"/>
    <col min="2051" max="2051" width="8.5703125" customWidth="1"/>
    <col min="2052" max="2055" width="8.85546875" customWidth="1"/>
    <col min="2056" max="2063" width="7.42578125" bestFit="1" customWidth="1"/>
    <col min="2064" max="2065" width="11.140625" bestFit="1" customWidth="1"/>
    <col min="2066" max="2067" width="15.85546875" bestFit="1" customWidth="1"/>
    <col min="2068" max="2068" width="16" bestFit="1" customWidth="1"/>
    <col min="2069" max="2069" width="17.140625" bestFit="1" customWidth="1"/>
    <col min="2070" max="2074" width="16.7109375" bestFit="1" customWidth="1"/>
    <col min="2075" max="2076" width="17.140625" bestFit="1" customWidth="1"/>
    <col min="2077" max="2077" width="17.42578125" customWidth="1"/>
    <col min="2078" max="2078" width="19.85546875" customWidth="1"/>
    <col min="2079" max="2079" width="17.7109375" customWidth="1"/>
    <col min="2080" max="2080" width="17.28515625" customWidth="1"/>
    <col min="2081" max="2081" width="18.5703125" customWidth="1"/>
    <col min="2082" max="2083" width="13.7109375" customWidth="1"/>
    <col min="2084" max="2086" width="15" customWidth="1"/>
    <col min="2087" max="2087" width="19.5703125" customWidth="1"/>
    <col min="2306" max="2306" width="67.42578125" customWidth="1"/>
    <col min="2307" max="2307" width="8.5703125" customWidth="1"/>
    <col min="2308" max="2311" width="8.85546875" customWidth="1"/>
    <col min="2312" max="2319" width="7.42578125" bestFit="1" customWidth="1"/>
    <col min="2320" max="2321" width="11.140625" bestFit="1" customWidth="1"/>
    <col min="2322" max="2323" width="15.85546875" bestFit="1" customWidth="1"/>
    <col min="2324" max="2324" width="16" bestFit="1" customWidth="1"/>
    <col min="2325" max="2325" width="17.140625" bestFit="1" customWidth="1"/>
    <col min="2326" max="2330" width="16.7109375" bestFit="1" customWidth="1"/>
    <col min="2331" max="2332" width="17.140625" bestFit="1" customWidth="1"/>
    <col min="2333" max="2333" width="17.42578125" customWidth="1"/>
    <col min="2334" max="2334" width="19.85546875" customWidth="1"/>
    <col min="2335" max="2335" width="17.7109375" customWidth="1"/>
    <col min="2336" max="2336" width="17.28515625" customWidth="1"/>
    <col min="2337" max="2337" width="18.5703125" customWidth="1"/>
    <col min="2338" max="2339" width="13.7109375" customWidth="1"/>
    <col min="2340" max="2342" width="15" customWidth="1"/>
    <col min="2343" max="2343" width="19.5703125" customWidth="1"/>
    <col min="2562" max="2562" width="67.42578125" customWidth="1"/>
    <col min="2563" max="2563" width="8.5703125" customWidth="1"/>
    <col min="2564" max="2567" width="8.85546875" customWidth="1"/>
    <col min="2568" max="2575" width="7.42578125" bestFit="1" customWidth="1"/>
    <col min="2576" max="2577" width="11.140625" bestFit="1" customWidth="1"/>
    <col min="2578" max="2579" width="15.85546875" bestFit="1" customWidth="1"/>
    <col min="2580" max="2580" width="16" bestFit="1" customWidth="1"/>
    <col min="2581" max="2581" width="17.140625" bestFit="1" customWidth="1"/>
    <col min="2582" max="2586" width="16.7109375" bestFit="1" customWidth="1"/>
    <col min="2587" max="2588" width="17.140625" bestFit="1" customWidth="1"/>
    <col min="2589" max="2589" width="17.42578125" customWidth="1"/>
    <col min="2590" max="2590" width="19.85546875" customWidth="1"/>
    <col min="2591" max="2591" width="17.7109375" customWidth="1"/>
    <col min="2592" max="2592" width="17.28515625" customWidth="1"/>
    <col min="2593" max="2593" width="18.5703125" customWidth="1"/>
    <col min="2594" max="2595" width="13.7109375" customWidth="1"/>
    <col min="2596" max="2598" width="15" customWidth="1"/>
    <col min="2599" max="2599" width="19.5703125" customWidth="1"/>
    <col min="2818" max="2818" width="67.42578125" customWidth="1"/>
    <col min="2819" max="2819" width="8.5703125" customWidth="1"/>
    <col min="2820" max="2823" width="8.85546875" customWidth="1"/>
    <col min="2824" max="2831" width="7.42578125" bestFit="1" customWidth="1"/>
    <col min="2832" max="2833" width="11.140625" bestFit="1" customWidth="1"/>
    <col min="2834" max="2835" width="15.85546875" bestFit="1" customWidth="1"/>
    <col min="2836" max="2836" width="16" bestFit="1" customWidth="1"/>
    <col min="2837" max="2837" width="17.140625" bestFit="1" customWidth="1"/>
    <col min="2838" max="2842" width="16.7109375" bestFit="1" customWidth="1"/>
    <col min="2843" max="2844" width="17.140625" bestFit="1" customWidth="1"/>
    <col min="2845" max="2845" width="17.42578125" customWidth="1"/>
    <col min="2846" max="2846" width="19.85546875" customWidth="1"/>
    <col min="2847" max="2847" width="17.7109375" customWidth="1"/>
    <col min="2848" max="2848" width="17.28515625" customWidth="1"/>
    <col min="2849" max="2849" width="18.5703125" customWidth="1"/>
    <col min="2850" max="2851" width="13.7109375" customWidth="1"/>
    <col min="2852" max="2854" width="15" customWidth="1"/>
    <col min="2855" max="2855" width="19.5703125" customWidth="1"/>
    <col min="3074" max="3074" width="67.42578125" customWidth="1"/>
    <col min="3075" max="3075" width="8.5703125" customWidth="1"/>
    <col min="3076" max="3079" width="8.85546875" customWidth="1"/>
    <col min="3080" max="3087" width="7.42578125" bestFit="1" customWidth="1"/>
    <col min="3088" max="3089" width="11.140625" bestFit="1" customWidth="1"/>
    <col min="3090" max="3091" width="15.85546875" bestFit="1" customWidth="1"/>
    <col min="3092" max="3092" width="16" bestFit="1" customWidth="1"/>
    <col min="3093" max="3093" width="17.140625" bestFit="1" customWidth="1"/>
    <col min="3094" max="3098" width="16.7109375" bestFit="1" customWidth="1"/>
    <col min="3099" max="3100" width="17.140625" bestFit="1" customWidth="1"/>
    <col min="3101" max="3101" width="17.42578125" customWidth="1"/>
    <col min="3102" max="3102" width="19.85546875" customWidth="1"/>
    <col min="3103" max="3103" width="17.7109375" customWidth="1"/>
    <col min="3104" max="3104" width="17.28515625" customWidth="1"/>
    <col min="3105" max="3105" width="18.5703125" customWidth="1"/>
    <col min="3106" max="3107" width="13.7109375" customWidth="1"/>
    <col min="3108" max="3110" width="15" customWidth="1"/>
    <col min="3111" max="3111" width="19.5703125" customWidth="1"/>
    <col min="3330" max="3330" width="67.42578125" customWidth="1"/>
    <col min="3331" max="3331" width="8.5703125" customWidth="1"/>
    <col min="3332" max="3335" width="8.85546875" customWidth="1"/>
    <col min="3336" max="3343" width="7.42578125" bestFit="1" customWidth="1"/>
    <col min="3344" max="3345" width="11.140625" bestFit="1" customWidth="1"/>
    <col min="3346" max="3347" width="15.85546875" bestFit="1" customWidth="1"/>
    <col min="3348" max="3348" width="16" bestFit="1" customWidth="1"/>
    <col min="3349" max="3349" width="17.140625" bestFit="1" customWidth="1"/>
    <col min="3350" max="3354" width="16.7109375" bestFit="1" customWidth="1"/>
    <col min="3355" max="3356" width="17.140625" bestFit="1" customWidth="1"/>
    <col min="3357" max="3357" width="17.42578125" customWidth="1"/>
    <col min="3358" max="3358" width="19.85546875" customWidth="1"/>
    <col min="3359" max="3359" width="17.7109375" customWidth="1"/>
    <col min="3360" max="3360" width="17.28515625" customWidth="1"/>
    <col min="3361" max="3361" width="18.5703125" customWidth="1"/>
    <col min="3362" max="3363" width="13.7109375" customWidth="1"/>
    <col min="3364" max="3366" width="15" customWidth="1"/>
    <col min="3367" max="3367" width="19.5703125" customWidth="1"/>
    <col min="3586" max="3586" width="67.42578125" customWidth="1"/>
    <col min="3587" max="3587" width="8.5703125" customWidth="1"/>
    <col min="3588" max="3591" width="8.85546875" customWidth="1"/>
    <col min="3592" max="3599" width="7.42578125" bestFit="1" customWidth="1"/>
    <col min="3600" max="3601" width="11.140625" bestFit="1" customWidth="1"/>
    <col min="3602" max="3603" width="15.85546875" bestFit="1" customWidth="1"/>
    <col min="3604" max="3604" width="16" bestFit="1" customWidth="1"/>
    <col min="3605" max="3605" width="17.140625" bestFit="1" customWidth="1"/>
    <col min="3606" max="3610" width="16.7109375" bestFit="1" customWidth="1"/>
    <col min="3611" max="3612" width="17.140625" bestFit="1" customWidth="1"/>
    <col min="3613" max="3613" width="17.42578125" customWidth="1"/>
    <col min="3614" max="3614" width="19.85546875" customWidth="1"/>
    <col min="3615" max="3615" width="17.7109375" customWidth="1"/>
    <col min="3616" max="3616" width="17.28515625" customWidth="1"/>
    <col min="3617" max="3617" width="18.5703125" customWidth="1"/>
    <col min="3618" max="3619" width="13.7109375" customWidth="1"/>
    <col min="3620" max="3622" width="15" customWidth="1"/>
    <col min="3623" max="3623" width="19.5703125" customWidth="1"/>
    <col min="3842" max="3842" width="67.42578125" customWidth="1"/>
    <col min="3843" max="3843" width="8.5703125" customWidth="1"/>
    <col min="3844" max="3847" width="8.85546875" customWidth="1"/>
    <col min="3848" max="3855" width="7.42578125" bestFit="1" customWidth="1"/>
    <col min="3856" max="3857" width="11.140625" bestFit="1" customWidth="1"/>
    <col min="3858" max="3859" width="15.85546875" bestFit="1" customWidth="1"/>
    <col min="3860" max="3860" width="16" bestFit="1" customWidth="1"/>
    <col min="3861" max="3861" width="17.140625" bestFit="1" customWidth="1"/>
    <col min="3862" max="3866" width="16.7109375" bestFit="1" customWidth="1"/>
    <col min="3867" max="3868" width="17.140625" bestFit="1" customWidth="1"/>
    <col min="3869" max="3869" width="17.42578125" customWidth="1"/>
    <col min="3870" max="3870" width="19.85546875" customWidth="1"/>
    <col min="3871" max="3871" width="17.7109375" customWidth="1"/>
    <col min="3872" max="3872" width="17.28515625" customWidth="1"/>
    <col min="3873" max="3873" width="18.5703125" customWidth="1"/>
    <col min="3874" max="3875" width="13.7109375" customWidth="1"/>
    <col min="3876" max="3878" width="15" customWidth="1"/>
    <col min="3879" max="3879" width="19.5703125" customWidth="1"/>
    <col min="4098" max="4098" width="67.42578125" customWidth="1"/>
    <col min="4099" max="4099" width="8.5703125" customWidth="1"/>
    <col min="4100" max="4103" width="8.85546875" customWidth="1"/>
    <col min="4104" max="4111" width="7.42578125" bestFit="1" customWidth="1"/>
    <col min="4112" max="4113" width="11.140625" bestFit="1" customWidth="1"/>
    <col min="4114" max="4115" width="15.85546875" bestFit="1" customWidth="1"/>
    <col min="4116" max="4116" width="16" bestFit="1" customWidth="1"/>
    <col min="4117" max="4117" width="17.140625" bestFit="1" customWidth="1"/>
    <col min="4118" max="4122" width="16.7109375" bestFit="1" customWidth="1"/>
    <col min="4123" max="4124" width="17.140625" bestFit="1" customWidth="1"/>
    <col min="4125" max="4125" width="17.42578125" customWidth="1"/>
    <col min="4126" max="4126" width="19.85546875" customWidth="1"/>
    <col min="4127" max="4127" width="17.7109375" customWidth="1"/>
    <col min="4128" max="4128" width="17.28515625" customWidth="1"/>
    <col min="4129" max="4129" width="18.5703125" customWidth="1"/>
    <col min="4130" max="4131" width="13.7109375" customWidth="1"/>
    <col min="4132" max="4134" width="15" customWidth="1"/>
    <col min="4135" max="4135" width="19.5703125" customWidth="1"/>
    <col min="4354" max="4354" width="67.42578125" customWidth="1"/>
    <col min="4355" max="4355" width="8.5703125" customWidth="1"/>
    <col min="4356" max="4359" width="8.85546875" customWidth="1"/>
    <col min="4360" max="4367" width="7.42578125" bestFit="1" customWidth="1"/>
    <col min="4368" max="4369" width="11.140625" bestFit="1" customWidth="1"/>
    <col min="4370" max="4371" width="15.85546875" bestFit="1" customWidth="1"/>
    <col min="4372" max="4372" width="16" bestFit="1" customWidth="1"/>
    <col min="4373" max="4373" width="17.140625" bestFit="1" customWidth="1"/>
    <col min="4374" max="4378" width="16.7109375" bestFit="1" customWidth="1"/>
    <col min="4379" max="4380" width="17.140625" bestFit="1" customWidth="1"/>
    <col min="4381" max="4381" width="17.42578125" customWidth="1"/>
    <col min="4382" max="4382" width="19.85546875" customWidth="1"/>
    <col min="4383" max="4383" width="17.7109375" customWidth="1"/>
    <col min="4384" max="4384" width="17.28515625" customWidth="1"/>
    <col min="4385" max="4385" width="18.5703125" customWidth="1"/>
    <col min="4386" max="4387" width="13.7109375" customWidth="1"/>
    <col min="4388" max="4390" width="15" customWidth="1"/>
    <col min="4391" max="4391" width="19.5703125" customWidth="1"/>
    <col min="4610" max="4610" width="67.42578125" customWidth="1"/>
    <col min="4611" max="4611" width="8.5703125" customWidth="1"/>
    <col min="4612" max="4615" width="8.85546875" customWidth="1"/>
    <col min="4616" max="4623" width="7.42578125" bestFit="1" customWidth="1"/>
    <col min="4624" max="4625" width="11.140625" bestFit="1" customWidth="1"/>
    <col min="4626" max="4627" width="15.85546875" bestFit="1" customWidth="1"/>
    <col min="4628" max="4628" width="16" bestFit="1" customWidth="1"/>
    <col min="4629" max="4629" width="17.140625" bestFit="1" customWidth="1"/>
    <col min="4630" max="4634" width="16.7109375" bestFit="1" customWidth="1"/>
    <col min="4635" max="4636" width="17.140625" bestFit="1" customWidth="1"/>
    <col min="4637" max="4637" width="17.42578125" customWidth="1"/>
    <col min="4638" max="4638" width="19.85546875" customWidth="1"/>
    <col min="4639" max="4639" width="17.7109375" customWidth="1"/>
    <col min="4640" max="4640" width="17.28515625" customWidth="1"/>
    <col min="4641" max="4641" width="18.5703125" customWidth="1"/>
    <col min="4642" max="4643" width="13.7109375" customWidth="1"/>
    <col min="4644" max="4646" width="15" customWidth="1"/>
    <col min="4647" max="4647" width="19.5703125" customWidth="1"/>
    <col min="4866" max="4866" width="67.42578125" customWidth="1"/>
    <col min="4867" max="4867" width="8.5703125" customWidth="1"/>
    <col min="4868" max="4871" width="8.85546875" customWidth="1"/>
    <col min="4872" max="4879" width="7.42578125" bestFit="1" customWidth="1"/>
    <col min="4880" max="4881" width="11.140625" bestFit="1" customWidth="1"/>
    <col min="4882" max="4883" width="15.85546875" bestFit="1" customWidth="1"/>
    <col min="4884" max="4884" width="16" bestFit="1" customWidth="1"/>
    <col min="4885" max="4885" width="17.140625" bestFit="1" customWidth="1"/>
    <col min="4886" max="4890" width="16.7109375" bestFit="1" customWidth="1"/>
    <col min="4891" max="4892" width="17.140625" bestFit="1" customWidth="1"/>
    <col min="4893" max="4893" width="17.42578125" customWidth="1"/>
    <col min="4894" max="4894" width="19.85546875" customWidth="1"/>
    <col min="4895" max="4895" width="17.7109375" customWidth="1"/>
    <col min="4896" max="4896" width="17.28515625" customWidth="1"/>
    <col min="4897" max="4897" width="18.5703125" customWidth="1"/>
    <col min="4898" max="4899" width="13.7109375" customWidth="1"/>
    <col min="4900" max="4902" width="15" customWidth="1"/>
    <col min="4903" max="4903" width="19.5703125" customWidth="1"/>
    <col min="5122" max="5122" width="67.42578125" customWidth="1"/>
    <col min="5123" max="5123" width="8.5703125" customWidth="1"/>
    <col min="5124" max="5127" width="8.85546875" customWidth="1"/>
    <col min="5128" max="5135" width="7.42578125" bestFit="1" customWidth="1"/>
    <col min="5136" max="5137" width="11.140625" bestFit="1" customWidth="1"/>
    <col min="5138" max="5139" width="15.85546875" bestFit="1" customWidth="1"/>
    <col min="5140" max="5140" width="16" bestFit="1" customWidth="1"/>
    <col min="5141" max="5141" width="17.140625" bestFit="1" customWidth="1"/>
    <col min="5142" max="5146" width="16.7109375" bestFit="1" customWidth="1"/>
    <col min="5147" max="5148" width="17.140625" bestFit="1" customWidth="1"/>
    <col min="5149" max="5149" width="17.42578125" customWidth="1"/>
    <col min="5150" max="5150" width="19.85546875" customWidth="1"/>
    <col min="5151" max="5151" width="17.7109375" customWidth="1"/>
    <col min="5152" max="5152" width="17.28515625" customWidth="1"/>
    <col min="5153" max="5153" width="18.5703125" customWidth="1"/>
    <col min="5154" max="5155" width="13.7109375" customWidth="1"/>
    <col min="5156" max="5158" width="15" customWidth="1"/>
    <col min="5159" max="5159" width="19.5703125" customWidth="1"/>
    <col min="5378" max="5378" width="67.42578125" customWidth="1"/>
    <col min="5379" max="5379" width="8.5703125" customWidth="1"/>
    <col min="5380" max="5383" width="8.85546875" customWidth="1"/>
    <col min="5384" max="5391" width="7.42578125" bestFit="1" customWidth="1"/>
    <col min="5392" max="5393" width="11.140625" bestFit="1" customWidth="1"/>
    <col min="5394" max="5395" width="15.85546875" bestFit="1" customWidth="1"/>
    <col min="5396" max="5396" width="16" bestFit="1" customWidth="1"/>
    <col min="5397" max="5397" width="17.140625" bestFit="1" customWidth="1"/>
    <col min="5398" max="5402" width="16.7109375" bestFit="1" customWidth="1"/>
    <col min="5403" max="5404" width="17.140625" bestFit="1" customWidth="1"/>
    <col min="5405" max="5405" width="17.42578125" customWidth="1"/>
    <col min="5406" max="5406" width="19.85546875" customWidth="1"/>
    <col min="5407" max="5407" width="17.7109375" customWidth="1"/>
    <col min="5408" max="5408" width="17.28515625" customWidth="1"/>
    <col min="5409" max="5409" width="18.5703125" customWidth="1"/>
    <col min="5410" max="5411" width="13.7109375" customWidth="1"/>
    <col min="5412" max="5414" width="15" customWidth="1"/>
    <col min="5415" max="5415" width="19.5703125" customWidth="1"/>
    <col min="5634" max="5634" width="67.42578125" customWidth="1"/>
    <col min="5635" max="5635" width="8.5703125" customWidth="1"/>
    <col min="5636" max="5639" width="8.85546875" customWidth="1"/>
    <col min="5640" max="5647" width="7.42578125" bestFit="1" customWidth="1"/>
    <col min="5648" max="5649" width="11.140625" bestFit="1" customWidth="1"/>
    <col min="5650" max="5651" width="15.85546875" bestFit="1" customWidth="1"/>
    <col min="5652" max="5652" width="16" bestFit="1" customWidth="1"/>
    <col min="5653" max="5653" width="17.140625" bestFit="1" customWidth="1"/>
    <col min="5654" max="5658" width="16.7109375" bestFit="1" customWidth="1"/>
    <col min="5659" max="5660" width="17.140625" bestFit="1" customWidth="1"/>
    <col min="5661" max="5661" width="17.42578125" customWidth="1"/>
    <col min="5662" max="5662" width="19.85546875" customWidth="1"/>
    <col min="5663" max="5663" width="17.7109375" customWidth="1"/>
    <col min="5664" max="5664" width="17.28515625" customWidth="1"/>
    <col min="5665" max="5665" width="18.5703125" customWidth="1"/>
    <col min="5666" max="5667" width="13.7109375" customWidth="1"/>
    <col min="5668" max="5670" width="15" customWidth="1"/>
    <col min="5671" max="5671" width="19.5703125" customWidth="1"/>
    <col min="5890" max="5890" width="67.42578125" customWidth="1"/>
    <col min="5891" max="5891" width="8.5703125" customWidth="1"/>
    <col min="5892" max="5895" width="8.85546875" customWidth="1"/>
    <col min="5896" max="5903" width="7.42578125" bestFit="1" customWidth="1"/>
    <col min="5904" max="5905" width="11.140625" bestFit="1" customWidth="1"/>
    <col min="5906" max="5907" width="15.85546875" bestFit="1" customWidth="1"/>
    <col min="5908" max="5908" width="16" bestFit="1" customWidth="1"/>
    <col min="5909" max="5909" width="17.140625" bestFit="1" customWidth="1"/>
    <col min="5910" max="5914" width="16.7109375" bestFit="1" customWidth="1"/>
    <col min="5915" max="5916" width="17.140625" bestFit="1" customWidth="1"/>
    <col min="5917" max="5917" width="17.42578125" customWidth="1"/>
    <col min="5918" max="5918" width="19.85546875" customWidth="1"/>
    <col min="5919" max="5919" width="17.7109375" customWidth="1"/>
    <col min="5920" max="5920" width="17.28515625" customWidth="1"/>
    <col min="5921" max="5921" width="18.5703125" customWidth="1"/>
    <col min="5922" max="5923" width="13.7109375" customWidth="1"/>
    <col min="5924" max="5926" width="15" customWidth="1"/>
    <col min="5927" max="5927" width="19.5703125" customWidth="1"/>
    <col min="6146" max="6146" width="67.42578125" customWidth="1"/>
    <col min="6147" max="6147" width="8.5703125" customWidth="1"/>
    <col min="6148" max="6151" width="8.85546875" customWidth="1"/>
    <col min="6152" max="6159" width="7.42578125" bestFit="1" customWidth="1"/>
    <col min="6160" max="6161" width="11.140625" bestFit="1" customWidth="1"/>
    <col min="6162" max="6163" width="15.85546875" bestFit="1" customWidth="1"/>
    <col min="6164" max="6164" width="16" bestFit="1" customWidth="1"/>
    <col min="6165" max="6165" width="17.140625" bestFit="1" customWidth="1"/>
    <col min="6166" max="6170" width="16.7109375" bestFit="1" customWidth="1"/>
    <col min="6171" max="6172" width="17.140625" bestFit="1" customWidth="1"/>
    <col min="6173" max="6173" width="17.42578125" customWidth="1"/>
    <col min="6174" max="6174" width="19.85546875" customWidth="1"/>
    <col min="6175" max="6175" width="17.7109375" customWidth="1"/>
    <col min="6176" max="6176" width="17.28515625" customWidth="1"/>
    <col min="6177" max="6177" width="18.5703125" customWidth="1"/>
    <col min="6178" max="6179" width="13.7109375" customWidth="1"/>
    <col min="6180" max="6182" width="15" customWidth="1"/>
    <col min="6183" max="6183" width="19.5703125" customWidth="1"/>
    <col min="6402" max="6402" width="67.42578125" customWidth="1"/>
    <col min="6403" max="6403" width="8.5703125" customWidth="1"/>
    <col min="6404" max="6407" width="8.85546875" customWidth="1"/>
    <col min="6408" max="6415" width="7.42578125" bestFit="1" customWidth="1"/>
    <col min="6416" max="6417" width="11.140625" bestFit="1" customWidth="1"/>
    <col min="6418" max="6419" width="15.85546875" bestFit="1" customWidth="1"/>
    <col min="6420" max="6420" width="16" bestFit="1" customWidth="1"/>
    <col min="6421" max="6421" width="17.140625" bestFit="1" customWidth="1"/>
    <col min="6422" max="6426" width="16.7109375" bestFit="1" customWidth="1"/>
    <col min="6427" max="6428" width="17.140625" bestFit="1" customWidth="1"/>
    <col min="6429" max="6429" width="17.42578125" customWidth="1"/>
    <col min="6430" max="6430" width="19.85546875" customWidth="1"/>
    <col min="6431" max="6431" width="17.7109375" customWidth="1"/>
    <col min="6432" max="6432" width="17.28515625" customWidth="1"/>
    <col min="6433" max="6433" width="18.5703125" customWidth="1"/>
    <col min="6434" max="6435" width="13.7109375" customWidth="1"/>
    <col min="6436" max="6438" width="15" customWidth="1"/>
    <col min="6439" max="6439" width="19.5703125" customWidth="1"/>
    <col min="6658" max="6658" width="67.42578125" customWidth="1"/>
    <col min="6659" max="6659" width="8.5703125" customWidth="1"/>
    <col min="6660" max="6663" width="8.85546875" customWidth="1"/>
    <col min="6664" max="6671" width="7.42578125" bestFit="1" customWidth="1"/>
    <col min="6672" max="6673" width="11.140625" bestFit="1" customWidth="1"/>
    <col min="6674" max="6675" width="15.85546875" bestFit="1" customWidth="1"/>
    <col min="6676" max="6676" width="16" bestFit="1" customWidth="1"/>
    <col min="6677" max="6677" width="17.140625" bestFit="1" customWidth="1"/>
    <col min="6678" max="6682" width="16.7109375" bestFit="1" customWidth="1"/>
    <col min="6683" max="6684" width="17.140625" bestFit="1" customWidth="1"/>
    <col min="6685" max="6685" width="17.42578125" customWidth="1"/>
    <col min="6686" max="6686" width="19.85546875" customWidth="1"/>
    <col min="6687" max="6687" width="17.7109375" customWidth="1"/>
    <col min="6688" max="6688" width="17.28515625" customWidth="1"/>
    <col min="6689" max="6689" width="18.5703125" customWidth="1"/>
    <col min="6690" max="6691" width="13.7109375" customWidth="1"/>
    <col min="6692" max="6694" width="15" customWidth="1"/>
    <col min="6695" max="6695" width="19.5703125" customWidth="1"/>
    <col min="6914" max="6914" width="67.42578125" customWidth="1"/>
    <col min="6915" max="6915" width="8.5703125" customWidth="1"/>
    <col min="6916" max="6919" width="8.85546875" customWidth="1"/>
    <col min="6920" max="6927" width="7.42578125" bestFit="1" customWidth="1"/>
    <col min="6928" max="6929" width="11.140625" bestFit="1" customWidth="1"/>
    <col min="6930" max="6931" width="15.85546875" bestFit="1" customWidth="1"/>
    <col min="6932" max="6932" width="16" bestFit="1" customWidth="1"/>
    <col min="6933" max="6933" width="17.140625" bestFit="1" customWidth="1"/>
    <col min="6934" max="6938" width="16.7109375" bestFit="1" customWidth="1"/>
    <col min="6939" max="6940" width="17.140625" bestFit="1" customWidth="1"/>
    <col min="6941" max="6941" width="17.42578125" customWidth="1"/>
    <col min="6942" max="6942" width="19.85546875" customWidth="1"/>
    <col min="6943" max="6943" width="17.7109375" customWidth="1"/>
    <col min="6944" max="6944" width="17.28515625" customWidth="1"/>
    <col min="6945" max="6945" width="18.5703125" customWidth="1"/>
    <col min="6946" max="6947" width="13.7109375" customWidth="1"/>
    <col min="6948" max="6950" width="15" customWidth="1"/>
    <col min="6951" max="6951" width="19.5703125" customWidth="1"/>
    <col min="7170" max="7170" width="67.42578125" customWidth="1"/>
    <col min="7171" max="7171" width="8.5703125" customWidth="1"/>
    <col min="7172" max="7175" width="8.85546875" customWidth="1"/>
    <col min="7176" max="7183" width="7.42578125" bestFit="1" customWidth="1"/>
    <col min="7184" max="7185" width="11.140625" bestFit="1" customWidth="1"/>
    <col min="7186" max="7187" width="15.85546875" bestFit="1" customWidth="1"/>
    <col min="7188" max="7188" width="16" bestFit="1" customWidth="1"/>
    <col min="7189" max="7189" width="17.140625" bestFit="1" customWidth="1"/>
    <col min="7190" max="7194" width="16.7109375" bestFit="1" customWidth="1"/>
    <col min="7195" max="7196" width="17.140625" bestFit="1" customWidth="1"/>
    <col min="7197" max="7197" width="17.42578125" customWidth="1"/>
    <col min="7198" max="7198" width="19.85546875" customWidth="1"/>
    <col min="7199" max="7199" width="17.7109375" customWidth="1"/>
    <col min="7200" max="7200" width="17.28515625" customWidth="1"/>
    <col min="7201" max="7201" width="18.5703125" customWidth="1"/>
    <col min="7202" max="7203" width="13.7109375" customWidth="1"/>
    <col min="7204" max="7206" width="15" customWidth="1"/>
    <col min="7207" max="7207" width="19.5703125" customWidth="1"/>
    <col min="7426" max="7426" width="67.42578125" customWidth="1"/>
    <col min="7427" max="7427" width="8.5703125" customWidth="1"/>
    <col min="7428" max="7431" width="8.85546875" customWidth="1"/>
    <col min="7432" max="7439" width="7.42578125" bestFit="1" customWidth="1"/>
    <col min="7440" max="7441" width="11.140625" bestFit="1" customWidth="1"/>
    <col min="7442" max="7443" width="15.85546875" bestFit="1" customWidth="1"/>
    <col min="7444" max="7444" width="16" bestFit="1" customWidth="1"/>
    <col min="7445" max="7445" width="17.140625" bestFit="1" customWidth="1"/>
    <col min="7446" max="7450" width="16.7109375" bestFit="1" customWidth="1"/>
    <col min="7451" max="7452" width="17.140625" bestFit="1" customWidth="1"/>
    <col min="7453" max="7453" width="17.42578125" customWidth="1"/>
    <col min="7454" max="7454" width="19.85546875" customWidth="1"/>
    <col min="7455" max="7455" width="17.7109375" customWidth="1"/>
    <col min="7456" max="7456" width="17.28515625" customWidth="1"/>
    <col min="7457" max="7457" width="18.5703125" customWidth="1"/>
    <col min="7458" max="7459" width="13.7109375" customWidth="1"/>
    <col min="7460" max="7462" width="15" customWidth="1"/>
    <col min="7463" max="7463" width="19.5703125" customWidth="1"/>
    <col min="7682" max="7682" width="67.42578125" customWidth="1"/>
    <col min="7683" max="7683" width="8.5703125" customWidth="1"/>
    <col min="7684" max="7687" width="8.85546875" customWidth="1"/>
    <col min="7688" max="7695" width="7.42578125" bestFit="1" customWidth="1"/>
    <col min="7696" max="7697" width="11.140625" bestFit="1" customWidth="1"/>
    <col min="7698" max="7699" width="15.85546875" bestFit="1" customWidth="1"/>
    <col min="7700" max="7700" width="16" bestFit="1" customWidth="1"/>
    <col min="7701" max="7701" width="17.140625" bestFit="1" customWidth="1"/>
    <col min="7702" max="7706" width="16.7109375" bestFit="1" customWidth="1"/>
    <col min="7707" max="7708" width="17.140625" bestFit="1" customWidth="1"/>
    <col min="7709" max="7709" width="17.42578125" customWidth="1"/>
    <col min="7710" max="7710" width="19.85546875" customWidth="1"/>
    <col min="7711" max="7711" width="17.7109375" customWidth="1"/>
    <col min="7712" max="7712" width="17.28515625" customWidth="1"/>
    <col min="7713" max="7713" width="18.5703125" customWidth="1"/>
    <col min="7714" max="7715" width="13.7109375" customWidth="1"/>
    <col min="7716" max="7718" width="15" customWidth="1"/>
    <col min="7719" max="7719" width="19.5703125" customWidth="1"/>
    <col min="7938" max="7938" width="67.42578125" customWidth="1"/>
    <col min="7939" max="7939" width="8.5703125" customWidth="1"/>
    <col min="7940" max="7943" width="8.85546875" customWidth="1"/>
    <col min="7944" max="7951" width="7.42578125" bestFit="1" customWidth="1"/>
    <col min="7952" max="7953" width="11.140625" bestFit="1" customWidth="1"/>
    <col min="7954" max="7955" width="15.85546875" bestFit="1" customWidth="1"/>
    <col min="7956" max="7956" width="16" bestFit="1" customWidth="1"/>
    <col min="7957" max="7957" width="17.140625" bestFit="1" customWidth="1"/>
    <col min="7958" max="7962" width="16.7109375" bestFit="1" customWidth="1"/>
    <col min="7963" max="7964" width="17.140625" bestFit="1" customWidth="1"/>
    <col min="7965" max="7965" width="17.42578125" customWidth="1"/>
    <col min="7966" max="7966" width="19.85546875" customWidth="1"/>
    <col min="7967" max="7967" width="17.7109375" customWidth="1"/>
    <col min="7968" max="7968" width="17.28515625" customWidth="1"/>
    <col min="7969" max="7969" width="18.5703125" customWidth="1"/>
    <col min="7970" max="7971" width="13.7109375" customWidth="1"/>
    <col min="7972" max="7974" width="15" customWidth="1"/>
    <col min="7975" max="7975" width="19.5703125" customWidth="1"/>
    <col min="8194" max="8194" width="67.42578125" customWidth="1"/>
    <col min="8195" max="8195" width="8.5703125" customWidth="1"/>
    <col min="8196" max="8199" width="8.85546875" customWidth="1"/>
    <col min="8200" max="8207" width="7.42578125" bestFit="1" customWidth="1"/>
    <col min="8208" max="8209" width="11.140625" bestFit="1" customWidth="1"/>
    <col min="8210" max="8211" width="15.85546875" bestFit="1" customWidth="1"/>
    <col min="8212" max="8212" width="16" bestFit="1" customWidth="1"/>
    <col min="8213" max="8213" width="17.140625" bestFit="1" customWidth="1"/>
    <col min="8214" max="8218" width="16.7109375" bestFit="1" customWidth="1"/>
    <col min="8219" max="8220" width="17.140625" bestFit="1" customWidth="1"/>
    <col min="8221" max="8221" width="17.42578125" customWidth="1"/>
    <col min="8222" max="8222" width="19.85546875" customWidth="1"/>
    <col min="8223" max="8223" width="17.7109375" customWidth="1"/>
    <col min="8224" max="8224" width="17.28515625" customWidth="1"/>
    <col min="8225" max="8225" width="18.5703125" customWidth="1"/>
    <col min="8226" max="8227" width="13.7109375" customWidth="1"/>
    <col min="8228" max="8230" width="15" customWidth="1"/>
    <col min="8231" max="8231" width="19.5703125" customWidth="1"/>
    <col min="8450" max="8450" width="67.42578125" customWidth="1"/>
    <col min="8451" max="8451" width="8.5703125" customWidth="1"/>
    <col min="8452" max="8455" width="8.85546875" customWidth="1"/>
    <col min="8456" max="8463" width="7.42578125" bestFit="1" customWidth="1"/>
    <col min="8464" max="8465" width="11.140625" bestFit="1" customWidth="1"/>
    <col min="8466" max="8467" width="15.85546875" bestFit="1" customWidth="1"/>
    <col min="8468" max="8468" width="16" bestFit="1" customWidth="1"/>
    <col min="8469" max="8469" width="17.140625" bestFit="1" customWidth="1"/>
    <col min="8470" max="8474" width="16.7109375" bestFit="1" customWidth="1"/>
    <col min="8475" max="8476" width="17.140625" bestFit="1" customWidth="1"/>
    <col min="8477" max="8477" width="17.42578125" customWidth="1"/>
    <col min="8478" max="8478" width="19.85546875" customWidth="1"/>
    <col min="8479" max="8479" width="17.7109375" customWidth="1"/>
    <col min="8480" max="8480" width="17.28515625" customWidth="1"/>
    <col min="8481" max="8481" width="18.5703125" customWidth="1"/>
    <col min="8482" max="8483" width="13.7109375" customWidth="1"/>
    <col min="8484" max="8486" width="15" customWidth="1"/>
    <col min="8487" max="8487" width="19.5703125" customWidth="1"/>
    <col min="8706" max="8706" width="67.42578125" customWidth="1"/>
    <col min="8707" max="8707" width="8.5703125" customWidth="1"/>
    <col min="8708" max="8711" width="8.85546875" customWidth="1"/>
    <col min="8712" max="8719" width="7.42578125" bestFit="1" customWidth="1"/>
    <col min="8720" max="8721" width="11.140625" bestFit="1" customWidth="1"/>
    <col min="8722" max="8723" width="15.85546875" bestFit="1" customWidth="1"/>
    <col min="8724" max="8724" width="16" bestFit="1" customWidth="1"/>
    <col min="8725" max="8725" width="17.140625" bestFit="1" customWidth="1"/>
    <col min="8726" max="8730" width="16.7109375" bestFit="1" customWidth="1"/>
    <col min="8731" max="8732" width="17.140625" bestFit="1" customWidth="1"/>
    <col min="8733" max="8733" width="17.42578125" customWidth="1"/>
    <col min="8734" max="8734" width="19.85546875" customWidth="1"/>
    <col min="8735" max="8735" width="17.7109375" customWidth="1"/>
    <col min="8736" max="8736" width="17.28515625" customWidth="1"/>
    <col min="8737" max="8737" width="18.5703125" customWidth="1"/>
    <col min="8738" max="8739" width="13.7109375" customWidth="1"/>
    <col min="8740" max="8742" width="15" customWidth="1"/>
    <col min="8743" max="8743" width="19.5703125" customWidth="1"/>
    <col min="8962" max="8962" width="67.42578125" customWidth="1"/>
    <col min="8963" max="8963" width="8.5703125" customWidth="1"/>
    <col min="8964" max="8967" width="8.85546875" customWidth="1"/>
    <col min="8968" max="8975" width="7.42578125" bestFit="1" customWidth="1"/>
    <col min="8976" max="8977" width="11.140625" bestFit="1" customWidth="1"/>
    <col min="8978" max="8979" width="15.85546875" bestFit="1" customWidth="1"/>
    <col min="8980" max="8980" width="16" bestFit="1" customWidth="1"/>
    <col min="8981" max="8981" width="17.140625" bestFit="1" customWidth="1"/>
    <col min="8982" max="8986" width="16.7109375" bestFit="1" customWidth="1"/>
    <col min="8987" max="8988" width="17.140625" bestFit="1" customWidth="1"/>
    <col min="8989" max="8989" width="17.42578125" customWidth="1"/>
    <col min="8990" max="8990" width="19.85546875" customWidth="1"/>
    <col min="8991" max="8991" width="17.7109375" customWidth="1"/>
    <col min="8992" max="8992" width="17.28515625" customWidth="1"/>
    <col min="8993" max="8993" width="18.5703125" customWidth="1"/>
    <col min="8994" max="8995" width="13.7109375" customWidth="1"/>
    <col min="8996" max="8998" width="15" customWidth="1"/>
    <col min="8999" max="8999" width="19.5703125" customWidth="1"/>
    <col min="9218" max="9218" width="67.42578125" customWidth="1"/>
    <col min="9219" max="9219" width="8.5703125" customWidth="1"/>
    <col min="9220" max="9223" width="8.85546875" customWidth="1"/>
    <col min="9224" max="9231" width="7.42578125" bestFit="1" customWidth="1"/>
    <col min="9232" max="9233" width="11.140625" bestFit="1" customWidth="1"/>
    <col min="9234" max="9235" width="15.85546875" bestFit="1" customWidth="1"/>
    <col min="9236" max="9236" width="16" bestFit="1" customWidth="1"/>
    <col min="9237" max="9237" width="17.140625" bestFit="1" customWidth="1"/>
    <col min="9238" max="9242" width="16.7109375" bestFit="1" customWidth="1"/>
    <col min="9243" max="9244" width="17.140625" bestFit="1" customWidth="1"/>
    <col min="9245" max="9245" width="17.42578125" customWidth="1"/>
    <col min="9246" max="9246" width="19.85546875" customWidth="1"/>
    <col min="9247" max="9247" width="17.7109375" customWidth="1"/>
    <col min="9248" max="9248" width="17.28515625" customWidth="1"/>
    <col min="9249" max="9249" width="18.5703125" customWidth="1"/>
    <col min="9250" max="9251" width="13.7109375" customWidth="1"/>
    <col min="9252" max="9254" width="15" customWidth="1"/>
    <col min="9255" max="9255" width="19.5703125" customWidth="1"/>
    <col min="9474" max="9474" width="67.42578125" customWidth="1"/>
    <col min="9475" max="9475" width="8.5703125" customWidth="1"/>
    <col min="9476" max="9479" width="8.85546875" customWidth="1"/>
    <col min="9480" max="9487" width="7.42578125" bestFit="1" customWidth="1"/>
    <col min="9488" max="9489" width="11.140625" bestFit="1" customWidth="1"/>
    <col min="9490" max="9491" width="15.85546875" bestFit="1" customWidth="1"/>
    <col min="9492" max="9492" width="16" bestFit="1" customWidth="1"/>
    <col min="9493" max="9493" width="17.140625" bestFit="1" customWidth="1"/>
    <col min="9494" max="9498" width="16.7109375" bestFit="1" customWidth="1"/>
    <col min="9499" max="9500" width="17.140625" bestFit="1" customWidth="1"/>
    <col min="9501" max="9501" width="17.42578125" customWidth="1"/>
    <col min="9502" max="9502" width="19.85546875" customWidth="1"/>
    <col min="9503" max="9503" width="17.7109375" customWidth="1"/>
    <col min="9504" max="9504" width="17.28515625" customWidth="1"/>
    <col min="9505" max="9505" width="18.5703125" customWidth="1"/>
    <col min="9506" max="9507" width="13.7109375" customWidth="1"/>
    <col min="9508" max="9510" width="15" customWidth="1"/>
    <col min="9511" max="9511" width="19.5703125" customWidth="1"/>
    <col min="9730" max="9730" width="67.42578125" customWidth="1"/>
    <col min="9731" max="9731" width="8.5703125" customWidth="1"/>
    <col min="9732" max="9735" width="8.85546875" customWidth="1"/>
    <col min="9736" max="9743" width="7.42578125" bestFit="1" customWidth="1"/>
    <col min="9744" max="9745" width="11.140625" bestFit="1" customWidth="1"/>
    <col min="9746" max="9747" width="15.85546875" bestFit="1" customWidth="1"/>
    <col min="9748" max="9748" width="16" bestFit="1" customWidth="1"/>
    <col min="9749" max="9749" width="17.140625" bestFit="1" customWidth="1"/>
    <col min="9750" max="9754" width="16.7109375" bestFit="1" customWidth="1"/>
    <col min="9755" max="9756" width="17.140625" bestFit="1" customWidth="1"/>
    <col min="9757" max="9757" width="17.42578125" customWidth="1"/>
    <col min="9758" max="9758" width="19.85546875" customWidth="1"/>
    <col min="9759" max="9759" width="17.7109375" customWidth="1"/>
    <col min="9760" max="9760" width="17.28515625" customWidth="1"/>
    <col min="9761" max="9761" width="18.5703125" customWidth="1"/>
    <col min="9762" max="9763" width="13.7109375" customWidth="1"/>
    <col min="9764" max="9766" width="15" customWidth="1"/>
    <col min="9767" max="9767" width="19.5703125" customWidth="1"/>
    <col min="9986" max="9986" width="67.42578125" customWidth="1"/>
    <col min="9987" max="9987" width="8.5703125" customWidth="1"/>
    <col min="9988" max="9991" width="8.85546875" customWidth="1"/>
    <col min="9992" max="9999" width="7.42578125" bestFit="1" customWidth="1"/>
    <col min="10000" max="10001" width="11.140625" bestFit="1" customWidth="1"/>
    <col min="10002" max="10003" width="15.85546875" bestFit="1" customWidth="1"/>
    <col min="10004" max="10004" width="16" bestFit="1" customWidth="1"/>
    <col min="10005" max="10005" width="17.140625" bestFit="1" customWidth="1"/>
    <col min="10006" max="10010" width="16.7109375" bestFit="1" customWidth="1"/>
    <col min="10011" max="10012" width="17.140625" bestFit="1" customWidth="1"/>
    <col min="10013" max="10013" width="17.42578125" customWidth="1"/>
    <col min="10014" max="10014" width="19.85546875" customWidth="1"/>
    <col min="10015" max="10015" width="17.7109375" customWidth="1"/>
    <col min="10016" max="10016" width="17.28515625" customWidth="1"/>
    <col min="10017" max="10017" width="18.5703125" customWidth="1"/>
    <col min="10018" max="10019" width="13.7109375" customWidth="1"/>
    <col min="10020" max="10022" width="15" customWidth="1"/>
    <col min="10023" max="10023" width="19.5703125" customWidth="1"/>
    <col min="10242" max="10242" width="67.42578125" customWidth="1"/>
    <col min="10243" max="10243" width="8.5703125" customWidth="1"/>
    <col min="10244" max="10247" width="8.85546875" customWidth="1"/>
    <col min="10248" max="10255" width="7.42578125" bestFit="1" customWidth="1"/>
    <col min="10256" max="10257" width="11.140625" bestFit="1" customWidth="1"/>
    <col min="10258" max="10259" width="15.85546875" bestFit="1" customWidth="1"/>
    <col min="10260" max="10260" width="16" bestFit="1" customWidth="1"/>
    <col min="10261" max="10261" width="17.140625" bestFit="1" customWidth="1"/>
    <col min="10262" max="10266" width="16.7109375" bestFit="1" customWidth="1"/>
    <col min="10267" max="10268" width="17.140625" bestFit="1" customWidth="1"/>
    <col min="10269" max="10269" width="17.42578125" customWidth="1"/>
    <col min="10270" max="10270" width="19.85546875" customWidth="1"/>
    <col min="10271" max="10271" width="17.7109375" customWidth="1"/>
    <col min="10272" max="10272" width="17.28515625" customWidth="1"/>
    <col min="10273" max="10273" width="18.5703125" customWidth="1"/>
    <col min="10274" max="10275" width="13.7109375" customWidth="1"/>
    <col min="10276" max="10278" width="15" customWidth="1"/>
    <col min="10279" max="10279" width="19.5703125" customWidth="1"/>
    <col min="10498" max="10498" width="67.42578125" customWidth="1"/>
    <col min="10499" max="10499" width="8.5703125" customWidth="1"/>
    <col min="10500" max="10503" width="8.85546875" customWidth="1"/>
    <col min="10504" max="10511" width="7.42578125" bestFit="1" customWidth="1"/>
    <col min="10512" max="10513" width="11.140625" bestFit="1" customWidth="1"/>
    <col min="10514" max="10515" width="15.85546875" bestFit="1" customWidth="1"/>
    <col min="10516" max="10516" width="16" bestFit="1" customWidth="1"/>
    <col min="10517" max="10517" width="17.140625" bestFit="1" customWidth="1"/>
    <col min="10518" max="10522" width="16.7109375" bestFit="1" customWidth="1"/>
    <col min="10523" max="10524" width="17.140625" bestFit="1" customWidth="1"/>
    <col min="10525" max="10525" width="17.42578125" customWidth="1"/>
    <col min="10526" max="10526" width="19.85546875" customWidth="1"/>
    <col min="10527" max="10527" width="17.7109375" customWidth="1"/>
    <col min="10528" max="10528" width="17.28515625" customWidth="1"/>
    <col min="10529" max="10529" width="18.5703125" customWidth="1"/>
    <col min="10530" max="10531" width="13.7109375" customWidth="1"/>
    <col min="10532" max="10534" width="15" customWidth="1"/>
    <col min="10535" max="10535" width="19.5703125" customWidth="1"/>
    <col min="10754" max="10754" width="67.42578125" customWidth="1"/>
    <col min="10755" max="10755" width="8.5703125" customWidth="1"/>
    <col min="10756" max="10759" width="8.85546875" customWidth="1"/>
    <col min="10760" max="10767" width="7.42578125" bestFit="1" customWidth="1"/>
    <col min="10768" max="10769" width="11.140625" bestFit="1" customWidth="1"/>
    <col min="10770" max="10771" width="15.85546875" bestFit="1" customWidth="1"/>
    <col min="10772" max="10772" width="16" bestFit="1" customWidth="1"/>
    <col min="10773" max="10773" width="17.140625" bestFit="1" customWidth="1"/>
    <col min="10774" max="10778" width="16.7109375" bestFit="1" customWidth="1"/>
    <col min="10779" max="10780" width="17.140625" bestFit="1" customWidth="1"/>
    <col min="10781" max="10781" width="17.42578125" customWidth="1"/>
    <col min="10782" max="10782" width="19.85546875" customWidth="1"/>
    <col min="10783" max="10783" width="17.7109375" customWidth="1"/>
    <col min="10784" max="10784" width="17.28515625" customWidth="1"/>
    <col min="10785" max="10785" width="18.5703125" customWidth="1"/>
    <col min="10786" max="10787" width="13.7109375" customWidth="1"/>
    <col min="10788" max="10790" width="15" customWidth="1"/>
    <col min="10791" max="10791" width="19.5703125" customWidth="1"/>
    <col min="11010" max="11010" width="67.42578125" customWidth="1"/>
    <col min="11011" max="11011" width="8.5703125" customWidth="1"/>
    <col min="11012" max="11015" width="8.85546875" customWidth="1"/>
    <col min="11016" max="11023" width="7.42578125" bestFit="1" customWidth="1"/>
    <col min="11024" max="11025" width="11.140625" bestFit="1" customWidth="1"/>
    <col min="11026" max="11027" width="15.85546875" bestFit="1" customWidth="1"/>
    <col min="11028" max="11028" width="16" bestFit="1" customWidth="1"/>
    <col min="11029" max="11029" width="17.140625" bestFit="1" customWidth="1"/>
    <col min="11030" max="11034" width="16.7109375" bestFit="1" customWidth="1"/>
    <col min="11035" max="11036" width="17.140625" bestFit="1" customWidth="1"/>
    <col min="11037" max="11037" width="17.42578125" customWidth="1"/>
    <col min="11038" max="11038" width="19.85546875" customWidth="1"/>
    <col min="11039" max="11039" width="17.7109375" customWidth="1"/>
    <col min="11040" max="11040" width="17.28515625" customWidth="1"/>
    <col min="11041" max="11041" width="18.5703125" customWidth="1"/>
    <col min="11042" max="11043" width="13.7109375" customWidth="1"/>
    <col min="11044" max="11046" width="15" customWidth="1"/>
    <col min="11047" max="11047" width="19.5703125" customWidth="1"/>
    <col min="11266" max="11266" width="67.42578125" customWidth="1"/>
    <col min="11267" max="11267" width="8.5703125" customWidth="1"/>
    <col min="11268" max="11271" width="8.85546875" customWidth="1"/>
    <col min="11272" max="11279" width="7.42578125" bestFit="1" customWidth="1"/>
    <col min="11280" max="11281" width="11.140625" bestFit="1" customWidth="1"/>
    <col min="11282" max="11283" width="15.85546875" bestFit="1" customWidth="1"/>
    <col min="11284" max="11284" width="16" bestFit="1" customWidth="1"/>
    <col min="11285" max="11285" width="17.140625" bestFit="1" customWidth="1"/>
    <col min="11286" max="11290" width="16.7109375" bestFit="1" customWidth="1"/>
    <col min="11291" max="11292" width="17.140625" bestFit="1" customWidth="1"/>
    <col min="11293" max="11293" width="17.42578125" customWidth="1"/>
    <col min="11294" max="11294" width="19.85546875" customWidth="1"/>
    <col min="11295" max="11295" width="17.7109375" customWidth="1"/>
    <col min="11296" max="11296" width="17.28515625" customWidth="1"/>
    <col min="11297" max="11297" width="18.5703125" customWidth="1"/>
    <col min="11298" max="11299" width="13.7109375" customWidth="1"/>
    <col min="11300" max="11302" width="15" customWidth="1"/>
    <col min="11303" max="11303" width="19.5703125" customWidth="1"/>
    <col min="11522" max="11522" width="67.42578125" customWidth="1"/>
    <col min="11523" max="11523" width="8.5703125" customWidth="1"/>
    <col min="11524" max="11527" width="8.85546875" customWidth="1"/>
    <col min="11528" max="11535" width="7.42578125" bestFit="1" customWidth="1"/>
    <col min="11536" max="11537" width="11.140625" bestFit="1" customWidth="1"/>
    <col min="11538" max="11539" width="15.85546875" bestFit="1" customWidth="1"/>
    <col min="11540" max="11540" width="16" bestFit="1" customWidth="1"/>
    <col min="11541" max="11541" width="17.140625" bestFit="1" customWidth="1"/>
    <col min="11542" max="11546" width="16.7109375" bestFit="1" customWidth="1"/>
    <col min="11547" max="11548" width="17.140625" bestFit="1" customWidth="1"/>
    <col min="11549" max="11549" width="17.42578125" customWidth="1"/>
    <col min="11550" max="11550" width="19.85546875" customWidth="1"/>
    <col min="11551" max="11551" width="17.7109375" customWidth="1"/>
    <col min="11552" max="11552" width="17.28515625" customWidth="1"/>
    <col min="11553" max="11553" width="18.5703125" customWidth="1"/>
    <col min="11554" max="11555" width="13.7109375" customWidth="1"/>
    <col min="11556" max="11558" width="15" customWidth="1"/>
    <col min="11559" max="11559" width="19.5703125" customWidth="1"/>
    <col min="11778" max="11778" width="67.42578125" customWidth="1"/>
    <col min="11779" max="11779" width="8.5703125" customWidth="1"/>
    <col min="11780" max="11783" width="8.85546875" customWidth="1"/>
    <col min="11784" max="11791" width="7.42578125" bestFit="1" customWidth="1"/>
    <col min="11792" max="11793" width="11.140625" bestFit="1" customWidth="1"/>
    <col min="11794" max="11795" width="15.85546875" bestFit="1" customWidth="1"/>
    <col min="11796" max="11796" width="16" bestFit="1" customWidth="1"/>
    <col min="11797" max="11797" width="17.140625" bestFit="1" customWidth="1"/>
    <col min="11798" max="11802" width="16.7109375" bestFit="1" customWidth="1"/>
    <col min="11803" max="11804" width="17.140625" bestFit="1" customWidth="1"/>
    <col min="11805" max="11805" width="17.42578125" customWidth="1"/>
    <col min="11806" max="11806" width="19.85546875" customWidth="1"/>
    <col min="11807" max="11807" width="17.7109375" customWidth="1"/>
    <col min="11808" max="11808" width="17.28515625" customWidth="1"/>
    <col min="11809" max="11809" width="18.5703125" customWidth="1"/>
    <col min="11810" max="11811" width="13.7109375" customWidth="1"/>
    <col min="11812" max="11814" width="15" customWidth="1"/>
    <col min="11815" max="11815" width="19.5703125" customWidth="1"/>
    <col min="12034" max="12034" width="67.42578125" customWidth="1"/>
    <col min="12035" max="12035" width="8.5703125" customWidth="1"/>
    <col min="12036" max="12039" width="8.85546875" customWidth="1"/>
    <col min="12040" max="12047" width="7.42578125" bestFit="1" customWidth="1"/>
    <col min="12048" max="12049" width="11.140625" bestFit="1" customWidth="1"/>
    <col min="12050" max="12051" width="15.85546875" bestFit="1" customWidth="1"/>
    <col min="12052" max="12052" width="16" bestFit="1" customWidth="1"/>
    <col min="12053" max="12053" width="17.140625" bestFit="1" customWidth="1"/>
    <col min="12054" max="12058" width="16.7109375" bestFit="1" customWidth="1"/>
    <col min="12059" max="12060" width="17.140625" bestFit="1" customWidth="1"/>
    <col min="12061" max="12061" width="17.42578125" customWidth="1"/>
    <col min="12062" max="12062" width="19.85546875" customWidth="1"/>
    <col min="12063" max="12063" width="17.7109375" customWidth="1"/>
    <col min="12064" max="12064" width="17.28515625" customWidth="1"/>
    <col min="12065" max="12065" width="18.5703125" customWidth="1"/>
    <col min="12066" max="12067" width="13.7109375" customWidth="1"/>
    <col min="12068" max="12070" width="15" customWidth="1"/>
    <col min="12071" max="12071" width="19.5703125" customWidth="1"/>
    <col min="12290" max="12290" width="67.42578125" customWidth="1"/>
    <col min="12291" max="12291" width="8.5703125" customWidth="1"/>
    <col min="12292" max="12295" width="8.85546875" customWidth="1"/>
    <col min="12296" max="12303" width="7.42578125" bestFit="1" customWidth="1"/>
    <col min="12304" max="12305" width="11.140625" bestFit="1" customWidth="1"/>
    <col min="12306" max="12307" width="15.85546875" bestFit="1" customWidth="1"/>
    <col min="12308" max="12308" width="16" bestFit="1" customWidth="1"/>
    <col min="12309" max="12309" width="17.140625" bestFit="1" customWidth="1"/>
    <col min="12310" max="12314" width="16.7109375" bestFit="1" customWidth="1"/>
    <col min="12315" max="12316" width="17.140625" bestFit="1" customWidth="1"/>
    <col min="12317" max="12317" width="17.42578125" customWidth="1"/>
    <col min="12318" max="12318" width="19.85546875" customWidth="1"/>
    <col min="12319" max="12319" width="17.7109375" customWidth="1"/>
    <col min="12320" max="12320" width="17.28515625" customWidth="1"/>
    <col min="12321" max="12321" width="18.5703125" customWidth="1"/>
    <col min="12322" max="12323" width="13.7109375" customWidth="1"/>
    <col min="12324" max="12326" width="15" customWidth="1"/>
    <col min="12327" max="12327" width="19.5703125" customWidth="1"/>
    <col min="12546" max="12546" width="67.42578125" customWidth="1"/>
    <col min="12547" max="12547" width="8.5703125" customWidth="1"/>
    <col min="12548" max="12551" width="8.85546875" customWidth="1"/>
    <col min="12552" max="12559" width="7.42578125" bestFit="1" customWidth="1"/>
    <col min="12560" max="12561" width="11.140625" bestFit="1" customWidth="1"/>
    <col min="12562" max="12563" width="15.85546875" bestFit="1" customWidth="1"/>
    <col min="12564" max="12564" width="16" bestFit="1" customWidth="1"/>
    <col min="12565" max="12565" width="17.140625" bestFit="1" customWidth="1"/>
    <col min="12566" max="12570" width="16.7109375" bestFit="1" customWidth="1"/>
    <col min="12571" max="12572" width="17.140625" bestFit="1" customWidth="1"/>
    <col min="12573" max="12573" width="17.42578125" customWidth="1"/>
    <col min="12574" max="12574" width="19.85546875" customWidth="1"/>
    <col min="12575" max="12575" width="17.7109375" customWidth="1"/>
    <col min="12576" max="12576" width="17.28515625" customWidth="1"/>
    <col min="12577" max="12577" width="18.5703125" customWidth="1"/>
    <col min="12578" max="12579" width="13.7109375" customWidth="1"/>
    <col min="12580" max="12582" width="15" customWidth="1"/>
    <col min="12583" max="12583" width="19.5703125" customWidth="1"/>
    <col min="12802" max="12802" width="67.42578125" customWidth="1"/>
    <col min="12803" max="12803" width="8.5703125" customWidth="1"/>
    <col min="12804" max="12807" width="8.85546875" customWidth="1"/>
    <col min="12808" max="12815" width="7.42578125" bestFit="1" customWidth="1"/>
    <col min="12816" max="12817" width="11.140625" bestFit="1" customWidth="1"/>
    <col min="12818" max="12819" width="15.85546875" bestFit="1" customWidth="1"/>
    <col min="12820" max="12820" width="16" bestFit="1" customWidth="1"/>
    <col min="12821" max="12821" width="17.140625" bestFit="1" customWidth="1"/>
    <col min="12822" max="12826" width="16.7109375" bestFit="1" customWidth="1"/>
    <col min="12827" max="12828" width="17.140625" bestFit="1" customWidth="1"/>
    <col min="12829" max="12829" width="17.42578125" customWidth="1"/>
    <col min="12830" max="12830" width="19.85546875" customWidth="1"/>
    <col min="12831" max="12831" width="17.7109375" customWidth="1"/>
    <col min="12832" max="12832" width="17.28515625" customWidth="1"/>
    <col min="12833" max="12833" width="18.5703125" customWidth="1"/>
    <col min="12834" max="12835" width="13.7109375" customWidth="1"/>
    <col min="12836" max="12838" width="15" customWidth="1"/>
    <col min="12839" max="12839" width="19.5703125" customWidth="1"/>
    <col min="13058" max="13058" width="67.42578125" customWidth="1"/>
    <col min="13059" max="13059" width="8.5703125" customWidth="1"/>
    <col min="13060" max="13063" width="8.85546875" customWidth="1"/>
    <col min="13064" max="13071" width="7.42578125" bestFit="1" customWidth="1"/>
    <col min="13072" max="13073" width="11.140625" bestFit="1" customWidth="1"/>
    <col min="13074" max="13075" width="15.85546875" bestFit="1" customWidth="1"/>
    <col min="13076" max="13076" width="16" bestFit="1" customWidth="1"/>
    <col min="13077" max="13077" width="17.140625" bestFit="1" customWidth="1"/>
    <col min="13078" max="13082" width="16.7109375" bestFit="1" customWidth="1"/>
    <col min="13083" max="13084" width="17.140625" bestFit="1" customWidth="1"/>
    <col min="13085" max="13085" width="17.42578125" customWidth="1"/>
    <col min="13086" max="13086" width="19.85546875" customWidth="1"/>
    <col min="13087" max="13087" width="17.7109375" customWidth="1"/>
    <col min="13088" max="13088" width="17.28515625" customWidth="1"/>
    <col min="13089" max="13089" width="18.5703125" customWidth="1"/>
    <col min="13090" max="13091" width="13.7109375" customWidth="1"/>
    <col min="13092" max="13094" width="15" customWidth="1"/>
    <col min="13095" max="13095" width="19.5703125" customWidth="1"/>
    <col min="13314" max="13314" width="67.42578125" customWidth="1"/>
    <col min="13315" max="13315" width="8.5703125" customWidth="1"/>
    <col min="13316" max="13319" width="8.85546875" customWidth="1"/>
    <col min="13320" max="13327" width="7.42578125" bestFit="1" customWidth="1"/>
    <col min="13328" max="13329" width="11.140625" bestFit="1" customWidth="1"/>
    <col min="13330" max="13331" width="15.85546875" bestFit="1" customWidth="1"/>
    <col min="13332" max="13332" width="16" bestFit="1" customWidth="1"/>
    <col min="13333" max="13333" width="17.140625" bestFit="1" customWidth="1"/>
    <col min="13334" max="13338" width="16.7109375" bestFit="1" customWidth="1"/>
    <col min="13339" max="13340" width="17.140625" bestFit="1" customWidth="1"/>
    <col min="13341" max="13341" width="17.42578125" customWidth="1"/>
    <col min="13342" max="13342" width="19.85546875" customWidth="1"/>
    <col min="13343" max="13343" width="17.7109375" customWidth="1"/>
    <col min="13344" max="13344" width="17.28515625" customWidth="1"/>
    <col min="13345" max="13345" width="18.5703125" customWidth="1"/>
    <col min="13346" max="13347" width="13.7109375" customWidth="1"/>
    <col min="13348" max="13350" width="15" customWidth="1"/>
    <col min="13351" max="13351" width="19.5703125" customWidth="1"/>
    <col min="13570" max="13570" width="67.42578125" customWidth="1"/>
    <col min="13571" max="13571" width="8.5703125" customWidth="1"/>
    <col min="13572" max="13575" width="8.85546875" customWidth="1"/>
    <col min="13576" max="13583" width="7.42578125" bestFit="1" customWidth="1"/>
    <col min="13584" max="13585" width="11.140625" bestFit="1" customWidth="1"/>
    <col min="13586" max="13587" width="15.85546875" bestFit="1" customWidth="1"/>
    <col min="13588" max="13588" width="16" bestFit="1" customWidth="1"/>
    <col min="13589" max="13589" width="17.140625" bestFit="1" customWidth="1"/>
    <col min="13590" max="13594" width="16.7109375" bestFit="1" customWidth="1"/>
    <col min="13595" max="13596" width="17.140625" bestFit="1" customWidth="1"/>
    <col min="13597" max="13597" width="17.42578125" customWidth="1"/>
    <col min="13598" max="13598" width="19.85546875" customWidth="1"/>
    <col min="13599" max="13599" width="17.7109375" customWidth="1"/>
    <col min="13600" max="13600" width="17.28515625" customWidth="1"/>
    <col min="13601" max="13601" width="18.5703125" customWidth="1"/>
    <col min="13602" max="13603" width="13.7109375" customWidth="1"/>
    <col min="13604" max="13606" width="15" customWidth="1"/>
    <col min="13607" max="13607" width="19.5703125" customWidth="1"/>
    <col min="13826" max="13826" width="67.42578125" customWidth="1"/>
    <col min="13827" max="13827" width="8.5703125" customWidth="1"/>
    <col min="13828" max="13831" width="8.85546875" customWidth="1"/>
    <col min="13832" max="13839" width="7.42578125" bestFit="1" customWidth="1"/>
    <col min="13840" max="13841" width="11.140625" bestFit="1" customWidth="1"/>
    <col min="13842" max="13843" width="15.85546875" bestFit="1" customWidth="1"/>
    <col min="13844" max="13844" width="16" bestFit="1" customWidth="1"/>
    <col min="13845" max="13845" width="17.140625" bestFit="1" customWidth="1"/>
    <col min="13846" max="13850" width="16.7109375" bestFit="1" customWidth="1"/>
    <col min="13851" max="13852" width="17.140625" bestFit="1" customWidth="1"/>
    <col min="13853" max="13853" width="17.42578125" customWidth="1"/>
    <col min="13854" max="13854" width="19.85546875" customWidth="1"/>
    <col min="13855" max="13855" width="17.7109375" customWidth="1"/>
    <col min="13856" max="13856" width="17.28515625" customWidth="1"/>
    <col min="13857" max="13857" width="18.5703125" customWidth="1"/>
    <col min="13858" max="13859" width="13.7109375" customWidth="1"/>
    <col min="13860" max="13862" width="15" customWidth="1"/>
    <col min="13863" max="13863" width="19.5703125" customWidth="1"/>
    <col min="14082" max="14082" width="67.42578125" customWidth="1"/>
    <col min="14083" max="14083" width="8.5703125" customWidth="1"/>
    <col min="14084" max="14087" width="8.85546875" customWidth="1"/>
    <col min="14088" max="14095" width="7.42578125" bestFit="1" customWidth="1"/>
    <col min="14096" max="14097" width="11.140625" bestFit="1" customWidth="1"/>
    <col min="14098" max="14099" width="15.85546875" bestFit="1" customWidth="1"/>
    <col min="14100" max="14100" width="16" bestFit="1" customWidth="1"/>
    <col min="14101" max="14101" width="17.140625" bestFit="1" customWidth="1"/>
    <col min="14102" max="14106" width="16.7109375" bestFit="1" customWidth="1"/>
    <col min="14107" max="14108" width="17.140625" bestFit="1" customWidth="1"/>
    <col min="14109" max="14109" width="17.42578125" customWidth="1"/>
    <col min="14110" max="14110" width="19.85546875" customWidth="1"/>
    <col min="14111" max="14111" width="17.7109375" customWidth="1"/>
    <col min="14112" max="14112" width="17.28515625" customWidth="1"/>
    <col min="14113" max="14113" width="18.5703125" customWidth="1"/>
    <col min="14114" max="14115" width="13.7109375" customWidth="1"/>
    <col min="14116" max="14118" width="15" customWidth="1"/>
    <col min="14119" max="14119" width="19.5703125" customWidth="1"/>
    <col min="14338" max="14338" width="67.42578125" customWidth="1"/>
    <col min="14339" max="14339" width="8.5703125" customWidth="1"/>
    <col min="14340" max="14343" width="8.85546875" customWidth="1"/>
    <col min="14344" max="14351" width="7.42578125" bestFit="1" customWidth="1"/>
    <col min="14352" max="14353" width="11.140625" bestFit="1" customWidth="1"/>
    <col min="14354" max="14355" width="15.85546875" bestFit="1" customWidth="1"/>
    <col min="14356" max="14356" width="16" bestFit="1" customWidth="1"/>
    <col min="14357" max="14357" width="17.140625" bestFit="1" customWidth="1"/>
    <col min="14358" max="14362" width="16.7109375" bestFit="1" customWidth="1"/>
    <col min="14363" max="14364" width="17.140625" bestFit="1" customWidth="1"/>
    <col min="14365" max="14365" width="17.42578125" customWidth="1"/>
    <col min="14366" max="14366" width="19.85546875" customWidth="1"/>
    <col min="14367" max="14367" width="17.7109375" customWidth="1"/>
    <col min="14368" max="14368" width="17.28515625" customWidth="1"/>
    <col min="14369" max="14369" width="18.5703125" customWidth="1"/>
    <col min="14370" max="14371" width="13.7109375" customWidth="1"/>
    <col min="14372" max="14374" width="15" customWidth="1"/>
    <col min="14375" max="14375" width="19.5703125" customWidth="1"/>
    <col min="14594" max="14594" width="67.42578125" customWidth="1"/>
    <col min="14595" max="14595" width="8.5703125" customWidth="1"/>
    <col min="14596" max="14599" width="8.85546875" customWidth="1"/>
    <col min="14600" max="14607" width="7.42578125" bestFit="1" customWidth="1"/>
    <col min="14608" max="14609" width="11.140625" bestFit="1" customWidth="1"/>
    <col min="14610" max="14611" width="15.85546875" bestFit="1" customWidth="1"/>
    <col min="14612" max="14612" width="16" bestFit="1" customWidth="1"/>
    <col min="14613" max="14613" width="17.140625" bestFit="1" customWidth="1"/>
    <col min="14614" max="14618" width="16.7109375" bestFit="1" customWidth="1"/>
    <col min="14619" max="14620" width="17.140625" bestFit="1" customWidth="1"/>
    <col min="14621" max="14621" width="17.42578125" customWidth="1"/>
    <col min="14622" max="14622" width="19.85546875" customWidth="1"/>
    <col min="14623" max="14623" width="17.7109375" customWidth="1"/>
    <col min="14624" max="14624" width="17.28515625" customWidth="1"/>
    <col min="14625" max="14625" width="18.5703125" customWidth="1"/>
    <col min="14626" max="14627" width="13.7109375" customWidth="1"/>
    <col min="14628" max="14630" width="15" customWidth="1"/>
    <col min="14631" max="14631" width="19.5703125" customWidth="1"/>
    <col min="14850" max="14850" width="67.42578125" customWidth="1"/>
    <col min="14851" max="14851" width="8.5703125" customWidth="1"/>
    <col min="14852" max="14855" width="8.85546875" customWidth="1"/>
    <col min="14856" max="14863" width="7.42578125" bestFit="1" customWidth="1"/>
    <col min="14864" max="14865" width="11.140625" bestFit="1" customWidth="1"/>
    <col min="14866" max="14867" width="15.85546875" bestFit="1" customWidth="1"/>
    <col min="14868" max="14868" width="16" bestFit="1" customWidth="1"/>
    <col min="14869" max="14869" width="17.140625" bestFit="1" customWidth="1"/>
    <col min="14870" max="14874" width="16.7109375" bestFit="1" customWidth="1"/>
    <col min="14875" max="14876" width="17.140625" bestFit="1" customWidth="1"/>
    <col min="14877" max="14877" width="17.42578125" customWidth="1"/>
    <col min="14878" max="14878" width="19.85546875" customWidth="1"/>
    <col min="14879" max="14879" width="17.7109375" customWidth="1"/>
    <col min="14880" max="14880" width="17.28515625" customWidth="1"/>
    <col min="14881" max="14881" width="18.5703125" customWidth="1"/>
    <col min="14882" max="14883" width="13.7109375" customWidth="1"/>
    <col min="14884" max="14886" width="15" customWidth="1"/>
    <col min="14887" max="14887" width="19.5703125" customWidth="1"/>
    <col min="15106" max="15106" width="67.42578125" customWidth="1"/>
    <col min="15107" max="15107" width="8.5703125" customWidth="1"/>
    <col min="15108" max="15111" width="8.85546875" customWidth="1"/>
    <col min="15112" max="15119" width="7.42578125" bestFit="1" customWidth="1"/>
    <col min="15120" max="15121" width="11.140625" bestFit="1" customWidth="1"/>
    <col min="15122" max="15123" width="15.85546875" bestFit="1" customWidth="1"/>
    <col min="15124" max="15124" width="16" bestFit="1" customWidth="1"/>
    <col min="15125" max="15125" width="17.140625" bestFit="1" customWidth="1"/>
    <col min="15126" max="15130" width="16.7109375" bestFit="1" customWidth="1"/>
    <col min="15131" max="15132" width="17.140625" bestFit="1" customWidth="1"/>
    <col min="15133" max="15133" width="17.42578125" customWidth="1"/>
    <col min="15134" max="15134" width="19.85546875" customWidth="1"/>
    <col min="15135" max="15135" width="17.7109375" customWidth="1"/>
    <col min="15136" max="15136" width="17.28515625" customWidth="1"/>
    <col min="15137" max="15137" width="18.5703125" customWidth="1"/>
    <col min="15138" max="15139" width="13.7109375" customWidth="1"/>
    <col min="15140" max="15142" width="15" customWidth="1"/>
    <col min="15143" max="15143" width="19.5703125" customWidth="1"/>
    <col min="15362" max="15362" width="67.42578125" customWidth="1"/>
    <col min="15363" max="15363" width="8.5703125" customWidth="1"/>
    <col min="15364" max="15367" width="8.85546875" customWidth="1"/>
    <col min="15368" max="15375" width="7.42578125" bestFit="1" customWidth="1"/>
    <col min="15376" max="15377" width="11.140625" bestFit="1" customWidth="1"/>
    <col min="15378" max="15379" width="15.85546875" bestFit="1" customWidth="1"/>
    <col min="15380" max="15380" width="16" bestFit="1" customWidth="1"/>
    <col min="15381" max="15381" width="17.140625" bestFit="1" customWidth="1"/>
    <col min="15382" max="15386" width="16.7109375" bestFit="1" customWidth="1"/>
    <col min="15387" max="15388" width="17.140625" bestFit="1" customWidth="1"/>
    <col min="15389" max="15389" width="17.42578125" customWidth="1"/>
    <col min="15390" max="15390" width="19.85546875" customWidth="1"/>
    <col min="15391" max="15391" width="17.7109375" customWidth="1"/>
    <col min="15392" max="15392" width="17.28515625" customWidth="1"/>
    <col min="15393" max="15393" width="18.5703125" customWidth="1"/>
    <col min="15394" max="15395" width="13.7109375" customWidth="1"/>
    <col min="15396" max="15398" width="15" customWidth="1"/>
    <col min="15399" max="15399" width="19.5703125" customWidth="1"/>
    <col min="15618" max="15618" width="67.42578125" customWidth="1"/>
    <col min="15619" max="15619" width="8.5703125" customWidth="1"/>
    <col min="15620" max="15623" width="8.85546875" customWidth="1"/>
    <col min="15624" max="15631" width="7.42578125" bestFit="1" customWidth="1"/>
    <col min="15632" max="15633" width="11.140625" bestFit="1" customWidth="1"/>
    <col min="15634" max="15635" width="15.85546875" bestFit="1" customWidth="1"/>
    <col min="15636" max="15636" width="16" bestFit="1" customWidth="1"/>
    <col min="15637" max="15637" width="17.140625" bestFit="1" customWidth="1"/>
    <col min="15638" max="15642" width="16.7109375" bestFit="1" customWidth="1"/>
    <col min="15643" max="15644" width="17.140625" bestFit="1" customWidth="1"/>
    <col min="15645" max="15645" width="17.42578125" customWidth="1"/>
    <col min="15646" max="15646" width="19.85546875" customWidth="1"/>
    <col min="15647" max="15647" width="17.7109375" customWidth="1"/>
    <col min="15648" max="15648" width="17.28515625" customWidth="1"/>
    <col min="15649" max="15649" width="18.5703125" customWidth="1"/>
    <col min="15650" max="15651" width="13.7109375" customWidth="1"/>
    <col min="15652" max="15654" width="15" customWidth="1"/>
    <col min="15655" max="15655" width="19.5703125" customWidth="1"/>
    <col min="15874" max="15874" width="67.42578125" customWidth="1"/>
    <col min="15875" max="15875" width="8.5703125" customWidth="1"/>
    <col min="15876" max="15879" width="8.85546875" customWidth="1"/>
    <col min="15880" max="15887" width="7.42578125" bestFit="1" customWidth="1"/>
    <col min="15888" max="15889" width="11.140625" bestFit="1" customWidth="1"/>
    <col min="15890" max="15891" width="15.85546875" bestFit="1" customWidth="1"/>
    <col min="15892" max="15892" width="16" bestFit="1" customWidth="1"/>
    <col min="15893" max="15893" width="17.140625" bestFit="1" customWidth="1"/>
    <col min="15894" max="15898" width="16.7109375" bestFit="1" customWidth="1"/>
    <col min="15899" max="15900" width="17.140625" bestFit="1" customWidth="1"/>
    <col min="15901" max="15901" width="17.42578125" customWidth="1"/>
    <col min="15902" max="15902" width="19.85546875" customWidth="1"/>
    <col min="15903" max="15903" width="17.7109375" customWidth="1"/>
    <col min="15904" max="15904" width="17.28515625" customWidth="1"/>
    <col min="15905" max="15905" width="18.5703125" customWidth="1"/>
    <col min="15906" max="15907" width="13.7109375" customWidth="1"/>
    <col min="15908" max="15910" width="15" customWidth="1"/>
    <col min="15911" max="15911" width="19.5703125" customWidth="1"/>
    <col min="16130" max="16130" width="67.42578125" customWidth="1"/>
    <col min="16131" max="16131" width="8.5703125" customWidth="1"/>
    <col min="16132" max="16135" width="8.85546875" customWidth="1"/>
    <col min="16136" max="16143" width="7.42578125" bestFit="1" customWidth="1"/>
    <col min="16144" max="16145" width="11.140625" bestFit="1" customWidth="1"/>
    <col min="16146" max="16147" width="15.85546875" bestFit="1" customWidth="1"/>
    <col min="16148" max="16148" width="16" bestFit="1" customWidth="1"/>
    <col min="16149" max="16149" width="17.140625" bestFit="1" customWidth="1"/>
    <col min="16150" max="16154" width="16.7109375" bestFit="1" customWidth="1"/>
    <col min="16155" max="16156" width="17.140625" bestFit="1" customWidth="1"/>
    <col min="16157" max="16157" width="17.42578125" customWidth="1"/>
    <col min="16158" max="16158" width="19.85546875" customWidth="1"/>
    <col min="16159" max="16159" width="17.7109375" customWidth="1"/>
    <col min="16160" max="16160" width="17.28515625" customWidth="1"/>
    <col min="16161" max="16161" width="18.5703125" customWidth="1"/>
    <col min="16162" max="16163" width="13.7109375" customWidth="1"/>
    <col min="16164" max="16166" width="15" customWidth="1"/>
    <col min="16167" max="16167" width="19.5703125" customWidth="1"/>
  </cols>
  <sheetData>
    <row r="5" spans="1:33" ht="26.25" x14ac:dyDescent="0.4">
      <c r="A5" s="34" t="s">
        <v>48</v>
      </c>
      <c r="AB5" s="10"/>
    </row>
    <row r="6" spans="1:33" ht="39" customHeight="1" x14ac:dyDescent="0.25">
      <c r="A6" s="361" t="s">
        <v>49</v>
      </c>
      <c r="B6" s="361"/>
      <c r="C6" s="361"/>
      <c r="D6" s="361"/>
      <c r="E6" s="361"/>
      <c r="F6" s="361"/>
      <c r="G6" s="361"/>
      <c r="H6" s="361"/>
      <c r="I6" s="361"/>
      <c r="J6" s="361"/>
      <c r="K6" s="361"/>
      <c r="AB6" s="10"/>
    </row>
    <row r="7" spans="1:33" x14ac:dyDescent="0.25">
      <c r="A7" s="35" t="s">
        <v>50</v>
      </c>
      <c r="AB7" s="10"/>
    </row>
    <row r="8" spans="1:33" hidden="1" x14ac:dyDescent="0.25">
      <c r="A8" s="36"/>
      <c r="F8" t="s">
        <v>51</v>
      </c>
      <c r="AB8" s="10"/>
    </row>
    <row r="9" spans="1:33" x14ac:dyDescent="0.25">
      <c r="A9" s="220" t="s">
        <v>52</v>
      </c>
      <c r="AB9" s="10"/>
    </row>
    <row r="10" spans="1:33" x14ac:dyDescent="0.25">
      <c r="A10" s="220" t="s">
        <v>53</v>
      </c>
      <c r="AB10" s="10"/>
      <c r="AC10" s="10"/>
      <c r="AD10" s="10"/>
    </row>
    <row r="11" spans="1:33" x14ac:dyDescent="0.25">
      <c r="A11" s="220" t="s">
        <v>54</v>
      </c>
      <c r="AB11" s="10"/>
      <c r="AC11" s="10"/>
      <c r="AD11" s="10"/>
    </row>
    <row r="12" spans="1:33" x14ac:dyDescent="0.25">
      <c r="A12" s="220" t="s">
        <v>55</v>
      </c>
      <c r="AB12" s="10"/>
      <c r="AC12" s="10"/>
      <c r="AD12" s="10"/>
    </row>
    <row r="13" spans="1:33" x14ac:dyDescent="0.25">
      <c r="A13" s="220" t="s">
        <v>56</v>
      </c>
      <c r="AB13" s="10"/>
      <c r="AC13" s="10"/>
      <c r="AD13" s="10"/>
    </row>
    <row r="14" spans="1:33" x14ac:dyDescent="0.25">
      <c r="A14" s="37"/>
    </row>
    <row r="15" spans="1:33" ht="27" customHeight="1" x14ac:dyDescent="0.4">
      <c r="A15" s="283" t="s">
        <v>52</v>
      </c>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62" t="s">
        <v>495</v>
      </c>
      <c r="AF15" s="365" t="s">
        <v>496</v>
      </c>
      <c r="AG15" s="346" t="s">
        <v>445</v>
      </c>
    </row>
    <row r="16" spans="1:33" s="39" customFormat="1" ht="23.25" customHeight="1" x14ac:dyDescent="0.25">
      <c r="A16" s="40" t="s">
        <v>57</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63"/>
      <c r="AF16" s="366"/>
      <c r="AG16" s="347"/>
    </row>
    <row r="17" spans="1:35" ht="23.25" customHeight="1" x14ac:dyDescent="0.25">
      <c r="A17" s="2" t="s">
        <v>58</v>
      </c>
      <c r="B17" s="12">
        <v>1989</v>
      </c>
      <c r="C17" s="12">
        <v>1990</v>
      </c>
      <c r="D17" s="12">
        <v>1991</v>
      </c>
      <c r="E17" s="12">
        <v>1992</v>
      </c>
      <c r="F17" s="12">
        <v>1993</v>
      </c>
      <c r="G17" s="12">
        <v>1994</v>
      </c>
      <c r="H17" s="12">
        <v>1995</v>
      </c>
      <c r="I17" s="12">
        <v>1996</v>
      </c>
      <c r="J17" s="12">
        <v>1997</v>
      </c>
      <c r="K17" s="12">
        <v>1998</v>
      </c>
      <c r="L17" s="12">
        <v>1999</v>
      </c>
      <c r="M17" s="12">
        <v>2000</v>
      </c>
      <c r="N17" s="12">
        <v>2001</v>
      </c>
      <c r="O17" s="12">
        <v>2002</v>
      </c>
      <c r="P17" s="12">
        <v>2003</v>
      </c>
      <c r="Q17" s="12">
        <v>2004</v>
      </c>
      <c r="R17" s="12">
        <v>2005</v>
      </c>
      <c r="S17" s="12">
        <v>2006</v>
      </c>
      <c r="T17" s="12">
        <v>2007</v>
      </c>
      <c r="U17" s="12">
        <v>2008</v>
      </c>
      <c r="V17" s="12">
        <v>2009</v>
      </c>
      <c r="W17" s="12">
        <v>2010</v>
      </c>
      <c r="X17" s="12">
        <v>2011</v>
      </c>
      <c r="Y17" s="12">
        <v>2012</v>
      </c>
      <c r="Z17" s="12">
        <v>2013</v>
      </c>
      <c r="AA17" s="40">
        <v>2014</v>
      </c>
      <c r="AB17" s="40">
        <v>2015</v>
      </c>
      <c r="AC17" s="40">
        <v>2016</v>
      </c>
      <c r="AD17" s="40">
        <v>2017</v>
      </c>
      <c r="AE17" s="363"/>
      <c r="AF17" s="366"/>
      <c r="AG17" s="347"/>
    </row>
    <row r="18" spans="1:35" s="11" customFormat="1" ht="23.25" customHeight="1" x14ac:dyDescent="0.25">
      <c r="A18" s="2" t="s">
        <v>59</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40"/>
      <c r="AB18" s="40"/>
      <c r="AC18" s="40"/>
      <c r="AD18" s="40"/>
      <c r="AE18" s="364"/>
      <c r="AF18" s="367"/>
      <c r="AG18" s="348"/>
    </row>
    <row r="19" spans="1:35" x14ac:dyDescent="0.25">
      <c r="A19" s="25" t="s">
        <v>60</v>
      </c>
      <c r="B19" s="25">
        <v>100</v>
      </c>
      <c r="C19" s="25">
        <v>103</v>
      </c>
      <c r="D19" s="25">
        <v>96</v>
      </c>
      <c r="E19" s="25">
        <v>99</v>
      </c>
      <c r="F19" s="25">
        <v>102</v>
      </c>
      <c r="G19" s="25">
        <v>106</v>
      </c>
      <c r="H19" s="25">
        <v>111</v>
      </c>
      <c r="I19" s="25">
        <v>113</v>
      </c>
      <c r="J19" s="25">
        <v>113</v>
      </c>
      <c r="K19" s="25">
        <v>115</v>
      </c>
      <c r="L19" s="25">
        <v>111</v>
      </c>
      <c r="M19" s="25">
        <v>106</v>
      </c>
      <c r="N19" s="25">
        <v>98</v>
      </c>
      <c r="O19" s="25">
        <v>99</v>
      </c>
      <c r="P19" s="25">
        <v>102</v>
      </c>
      <c r="Q19" s="25">
        <v>103</v>
      </c>
      <c r="R19" s="25">
        <v>98</v>
      </c>
      <c r="S19" s="25">
        <v>99</v>
      </c>
      <c r="T19" s="25">
        <v>97</v>
      </c>
      <c r="U19" s="25">
        <v>97</v>
      </c>
      <c r="V19" s="25">
        <v>108</v>
      </c>
      <c r="W19" s="25">
        <v>103</v>
      </c>
      <c r="X19" s="25">
        <v>108</v>
      </c>
      <c r="Y19" s="25">
        <v>100</v>
      </c>
      <c r="Z19" s="25">
        <v>111</v>
      </c>
      <c r="AA19" s="41">
        <v>118</v>
      </c>
      <c r="AB19" s="41">
        <v>115</v>
      </c>
      <c r="AC19" s="41">
        <v>117</v>
      </c>
      <c r="AD19" s="41">
        <v>122</v>
      </c>
      <c r="AE19" s="71">
        <v>7716000</v>
      </c>
      <c r="AF19" s="227">
        <v>0.04</v>
      </c>
      <c r="AG19" s="71"/>
      <c r="AH19" s="296"/>
      <c r="AI19" s="236"/>
    </row>
    <row r="20" spans="1:35" x14ac:dyDescent="0.25">
      <c r="A20" s="25" t="s">
        <v>61</v>
      </c>
      <c r="B20" s="25">
        <v>100</v>
      </c>
      <c r="C20" s="25">
        <v>105</v>
      </c>
      <c r="D20" s="25">
        <v>104</v>
      </c>
      <c r="E20" s="25">
        <v>104</v>
      </c>
      <c r="F20" s="25">
        <v>111</v>
      </c>
      <c r="G20" s="25">
        <v>113</v>
      </c>
      <c r="H20" s="25">
        <v>122</v>
      </c>
      <c r="I20" s="25">
        <v>121</v>
      </c>
      <c r="J20" s="25">
        <v>121</v>
      </c>
      <c r="K20" s="25">
        <v>112</v>
      </c>
      <c r="L20" s="25">
        <v>118</v>
      </c>
      <c r="M20" s="25">
        <v>115</v>
      </c>
      <c r="N20" s="25">
        <v>132</v>
      </c>
      <c r="O20" s="25">
        <v>154</v>
      </c>
      <c r="P20" s="25">
        <v>162</v>
      </c>
      <c r="Q20" s="25">
        <v>151</v>
      </c>
      <c r="R20" s="25">
        <v>164</v>
      </c>
      <c r="S20" s="25">
        <v>159</v>
      </c>
      <c r="T20" s="25">
        <v>167</v>
      </c>
      <c r="U20" s="25">
        <v>170</v>
      </c>
      <c r="V20" s="25">
        <v>186</v>
      </c>
      <c r="W20" s="25">
        <v>177</v>
      </c>
      <c r="X20" s="25">
        <v>193</v>
      </c>
      <c r="Y20" s="25">
        <v>189</v>
      </c>
      <c r="Z20" s="25">
        <v>193</v>
      </c>
      <c r="AA20" s="41">
        <v>203</v>
      </c>
      <c r="AB20" s="41">
        <v>217</v>
      </c>
      <c r="AC20" s="41">
        <v>235</v>
      </c>
      <c r="AD20" s="41">
        <v>241</v>
      </c>
      <c r="AE20" s="71">
        <v>11050000</v>
      </c>
      <c r="AF20" s="227">
        <v>0.03</v>
      </c>
      <c r="AG20" s="71"/>
      <c r="AH20" s="296"/>
    </row>
    <row r="21" spans="1:35" x14ac:dyDescent="0.25">
      <c r="A21" s="25" t="s">
        <v>62</v>
      </c>
      <c r="B21" s="25">
        <v>100</v>
      </c>
      <c r="C21" s="25">
        <v>100</v>
      </c>
      <c r="D21" s="25">
        <v>100</v>
      </c>
      <c r="E21" s="25">
        <v>99</v>
      </c>
      <c r="F21" s="25">
        <v>100</v>
      </c>
      <c r="G21" s="25">
        <v>99</v>
      </c>
      <c r="H21" s="25">
        <v>103</v>
      </c>
      <c r="I21" s="25">
        <v>105</v>
      </c>
      <c r="J21" s="25">
        <v>105</v>
      </c>
      <c r="K21" s="25">
        <v>102</v>
      </c>
      <c r="L21" s="25">
        <v>105</v>
      </c>
      <c r="M21" s="25">
        <v>100</v>
      </c>
      <c r="N21" s="25">
        <v>94</v>
      </c>
      <c r="O21" s="25">
        <v>107</v>
      </c>
      <c r="P21" s="25">
        <v>113</v>
      </c>
      <c r="Q21" s="25">
        <v>111</v>
      </c>
      <c r="R21" s="25">
        <v>109</v>
      </c>
      <c r="S21" s="25">
        <v>110</v>
      </c>
      <c r="T21" s="25">
        <v>113</v>
      </c>
      <c r="U21" s="25">
        <v>113</v>
      </c>
      <c r="V21" s="25">
        <v>127</v>
      </c>
      <c r="W21" s="25">
        <v>129</v>
      </c>
      <c r="X21" s="25">
        <v>138</v>
      </c>
      <c r="Y21" s="25">
        <v>132</v>
      </c>
      <c r="Z21" s="25">
        <v>139</v>
      </c>
      <c r="AA21" s="41">
        <v>146</v>
      </c>
      <c r="AB21" s="41">
        <v>151</v>
      </c>
      <c r="AC21" s="41">
        <v>164</v>
      </c>
      <c r="AD21" s="41">
        <v>171</v>
      </c>
      <c r="AE21" s="71">
        <v>29800000</v>
      </c>
      <c r="AF21" s="227">
        <v>0.04</v>
      </c>
      <c r="AG21" s="71"/>
      <c r="AH21" s="296"/>
    </row>
    <row r="22" spans="1:35" x14ac:dyDescent="0.25">
      <c r="A22" s="25" t="s">
        <v>63</v>
      </c>
      <c r="B22" s="25">
        <v>100</v>
      </c>
      <c r="C22" s="25">
        <v>102</v>
      </c>
      <c r="D22" s="25">
        <v>98</v>
      </c>
      <c r="E22" s="25">
        <v>99</v>
      </c>
      <c r="F22" s="25">
        <v>101</v>
      </c>
      <c r="G22" s="25">
        <v>99</v>
      </c>
      <c r="H22" s="25">
        <v>99</v>
      </c>
      <c r="I22" s="25">
        <v>103</v>
      </c>
      <c r="J22" s="25">
        <v>108</v>
      </c>
      <c r="K22" s="25">
        <v>107</v>
      </c>
      <c r="L22" s="25">
        <v>108</v>
      </c>
      <c r="M22" s="25">
        <v>108</v>
      </c>
      <c r="N22" s="25">
        <v>86</v>
      </c>
      <c r="O22" s="25">
        <v>98</v>
      </c>
      <c r="P22" s="25">
        <v>97</v>
      </c>
      <c r="Q22" s="25">
        <v>96</v>
      </c>
      <c r="R22" s="25">
        <v>94</v>
      </c>
      <c r="S22" s="25">
        <v>96</v>
      </c>
      <c r="T22" s="25">
        <v>124</v>
      </c>
      <c r="U22" s="25">
        <v>124</v>
      </c>
      <c r="V22" s="25">
        <v>134</v>
      </c>
      <c r="W22" s="25">
        <v>136</v>
      </c>
      <c r="X22" s="25">
        <v>147</v>
      </c>
      <c r="Y22" s="25">
        <v>144</v>
      </c>
      <c r="Z22" s="25">
        <v>162</v>
      </c>
      <c r="AA22" s="41">
        <v>170</v>
      </c>
      <c r="AB22" s="41">
        <v>177</v>
      </c>
      <c r="AC22" s="41">
        <v>180</v>
      </c>
      <c r="AD22" s="41">
        <v>195</v>
      </c>
      <c r="AE22" s="71">
        <v>4117000</v>
      </c>
      <c r="AF22" s="227">
        <v>0.09</v>
      </c>
      <c r="AG22" s="71"/>
      <c r="AH22" s="296"/>
    </row>
    <row r="23" spans="1:35" x14ac:dyDescent="0.25">
      <c r="A23" s="25" t="s">
        <v>64</v>
      </c>
      <c r="B23" s="25">
        <v>100</v>
      </c>
      <c r="C23" s="25">
        <v>103</v>
      </c>
      <c r="D23" s="25">
        <v>112</v>
      </c>
      <c r="E23" s="25">
        <v>124</v>
      </c>
      <c r="F23" s="25">
        <v>132</v>
      </c>
      <c r="G23" s="25">
        <v>34</v>
      </c>
      <c r="H23" s="25">
        <v>142</v>
      </c>
      <c r="I23" s="25">
        <v>151</v>
      </c>
      <c r="J23" s="25">
        <v>141</v>
      </c>
      <c r="K23" s="25">
        <v>140</v>
      </c>
      <c r="L23" s="25">
        <v>148</v>
      </c>
      <c r="M23" s="25">
        <v>140</v>
      </c>
      <c r="N23" s="25">
        <v>130</v>
      </c>
      <c r="O23" s="25">
        <v>143</v>
      </c>
      <c r="P23" s="25">
        <v>152</v>
      </c>
      <c r="Q23" s="25">
        <v>156</v>
      </c>
      <c r="R23" s="25">
        <v>162</v>
      </c>
      <c r="S23" s="25">
        <v>163</v>
      </c>
      <c r="T23" s="25">
        <v>182</v>
      </c>
      <c r="U23" s="25">
        <v>193</v>
      </c>
      <c r="V23" s="25">
        <v>202</v>
      </c>
      <c r="W23" s="25">
        <v>197</v>
      </c>
      <c r="X23" s="25">
        <v>202</v>
      </c>
      <c r="Y23" s="25">
        <v>198</v>
      </c>
      <c r="Z23" s="25">
        <v>211</v>
      </c>
      <c r="AA23" s="41">
        <v>232</v>
      </c>
      <c r="AB23" s="41">
        <v>240</v>
      </c>
      <c r="AC23" s="41">
        <v>236</v>
      </c>
      <c r="AD23" s="41">
        <v>246</v>
      </c>
      <c r="AE23" s="71">
        <v>4666000</v>
      </c>
      <c r="AF23" s="227">
        <v>0.04</v>
      </c>
      <c r="AG23" s="71"/>
    </row>
    <row r="24" spans="1:35" x14ac:dyDescent="0.25">
      <c r="A24" s="25" t="s">
        <v>65</v>
      </c>
      <c r="B24" s="25">
        <v>100</v>
      </c>
      <c r="C24" s="25">
        <v>103</v>
      </c>
      <c r="D24" s="25">
        <v>95</v>
      </c>
      <c r="E24" s="25">
        <v>97</v>
      </c>
      <c r="F24" s="25">
        <v>96</v>
      </c>
      <c r="G24" s="25">
        <v>97</v>
      </c>
      <c r="H24" s="25">
        <v>90</v>
      </c>
      <c r="I24" s="25">
        <v>94</v>
      </c>
      <c r="J24" s="25">
        <v>89</v>
      </c>
      <c r="K24" s="25">
        <v>87</v>
      </c>
      <c r="L24" s="25">
        <v>72</v>
      </c>
      <c r="M24" s="25">
        <v>70</v>
      </c>
      <c r="N24" s="25">
        <v>66</v>
      </c>
      <c r="O24" s="25">
        <v>66</v>
      </c>
      <c r="P24" s="25">
        <v>62</v>
      </c>
      <c r="Q24" s="25">
        <v>63</v>
      </c>
      <c r="R24" s="25">
        <v>65</v>
      </c>
      <c r="S24" s="25">
        <v>67</v>
      </c>
      <c r="T24" s="25">
        <v>67</v>
      </c>
      <c r="U24" s="25">
        <v>71</v>
      </c>
      <c r="V24" s="25">
        <v>75</v>
      </c>
      <c r="W24" s="25">
        <v>78</v>
      </c>
      <c r="X24" s="25">
        <v>83</v>
      </c>
      <c r="Y24" s="25">
        <v>81</v>
      </c>
      <c r="Z24" s="25">
        <v>91</v>
      </c>
      <c r="AA24" s="41">
        <v>86</v>
      </c>
      <c r="AB24" s="41">
        <v>86</v>
      </c>
      <c r="AC24" s="41">
        <v>79</v>
      </c>
      <c r="AD24" s="41">
        <v>82</v>
      </c>
      <c r="AE24" s="71">
        <v>8310000</v>
      </c>
      <c r="AF24" s="227">
        <v>0.04</v>
      </c>
      <c r="AG24" s="71"/>
    </row>
    <row r="25" spans="1:35" x14ac:dyDescent="0.25">
      <c r="A25" s="25" t="s">
        <v>66</v>
      </c>
      <c r="B25" s="25">
        <v>100</v>
      </c>
      <c r="C25" s="25">
        <v>101</v>
      </c>
      <c r="D25" s="25">
        <v>105</v>
      </c>
      <c r="E25" s="25">
        <v>199</v>
      </c>
      <c r="F25" s="25">
        <v>102</v>
      </c>
      <c r="G25" s="25">
        <v>97</v>
      </c>
      <c r="H25" s="25">
        <v>102</v>
      </c>
      <c r="I25" s="25">
        <v>97</v>
      </c>
      <c r="J25" s="25">
        <v>97</v>
      </c>
      <c r="K25" s="25">
        <v>95</v>
      </c>
      <c r="L25" s="25">
        <v>95</v>
      </c>
      <c r="M25" s="25">
        <v>90</v>
      </c>
      <c r="N25" s="25">
        <v>93</v>
      </c>
      <c r="O25" s="25">
        <v>93</v>
      </c>
      <c r="P25" s="25">
        <v>99</v>
      </c>
      <c r="Q25" s="25">
        <v>106</v>
      </c>
      <c r="R25" s="25">
        <v>110</v>
      </c>
      <c r="S25" s="25">
        <v>121</v>
      </c>
      <c r="T25" s="25">
        <v>117</v>
      </c>
      <c r="U25" s="25">
        <v>121</v>
      </c>
      <c r="V25" s="25">
        <v>122</v>
      </c>
      <c r="W25" s="25">
        <v>158</v>
      </c>
      <c r="X25" s="25">
        <v>175</v>
      </c>
      <c r="Y25" s="25">
        <v>177</v>
      </c>
      <c r="Z25" s="25">
        <v>193</v>
      </c>
      <c r="AA25" s="41">
        <v>195</v>
      </c>
      <c r="AB25" s="41">
        <v>197</v>
      </c>
      <c r="AC25" s="41">
        <v>192</v>
      </c>
      <c r="AD25" s="41">
        <v>206</v>
      </c>
      <c r="AE25" s="71">
        <v>4125000</v>
      </c>
      <c r="AF25" s="227">
        <v>7.0000000000000007E-2</v>
      </c>
      <c r="AG25" s="71"/>
    </row>
    <row r="26" spans="1:35" s="11" customFormat="1" x14ac:dyDescent="0.25">
      <c r="A26" s="6" t="s">
        <v>67</v>
      </c>
      <c r="B26" s="6">
        <v>100</v>
      </c>
      <c r="C26" s="6">
        <v>102</v>
      </c>
      <c r="D26" s="6">
        <v>99</v>
      </c>
      <c r="E26" s="6">
        <v>100</v>
      </c>
      <c r="F26" s="6">
        <v>102</v>
      </c>
      <c r="G26" s="6">
        <v>103</v>
      </c>
      <c r="H26" s="6">
        <v>104</v>
      </c>
      <c r="I26" s="6">
        <v>107</v>
      </c>
      <c r="J26" s="6">
        <v>105</v>
      </c>
      <c r="K26" s="6">
        <v>103</v>
      </c>
      <c r="L26" s="6">
        <v>100</v>
      </c>
      <c r="M26" s="6">
        <v>96</v>
      </c>
      <c r="N26" s="6">
        <v>92</v>
      </c>
      <c r="O26" s="6">
        <v>99</v>
      </c>
      <c r="P26" s="6">
        <v>102</v>
      </c>
      <c r="Q26" s="6">
        <v>101</v>
      </c>
      <c r="R26" s="6">
        <v>102</v>
      </c>
      <c r="S26" s="6">
        <v>104</v>
      </c>
      <c r="T26" s="6">
        <v>106</v>
      </c>
      <c r="U26" s="6">
        <v>108</v>
      </c>
      <c r="V26" s="6">
        <v>117</v>
      </c>
      <c r="W26" s="6">
        <v>119</v>
      </c>
      <c r="X26" s="6">
        <v>127</v>
      </c>
      <c r="Y26" s="6">
        <v>123</v>
      </c>
      <c r="Z26" s="6">
        <v>132</v>
      </c>
      <c r="AA26" s="3">
        <v>136</v>
      </c>
      <c r="AB26" s="3">
        <v>139</v>
      </c>
      <c r="AC26" s="3">
        <v>144</v>
      </c>
      <c r="AD26" s="235">
        <v>155</v>
      </c>
      <c r="AE26" s="295">
        <v>69783000</v>
      </c>
      <c r="AF26" s="44">
        <v>0.04</v>
      </c>
      <c r="AG26" s="71"/>
    </row>
    <row r="27" spans="1:35" ht="94.5" customHeight="1" x14ac:dyDescent="0.25">
      <c r="A27" s="2" t="s">
        <v>68</v>
      </c>
      <c r="B27" s="237">
        <v>1989</v>
      </c>
      <c r="C27" s="237">
        <v>1990</v>
      </c>
      <c r="D27" s="237">
        <v>1991</v>
      </c>
      <c r="E27" s="237">
        <v>1992</v>
      </c>
      <c r="F27" s="237">
        <v>1993</v>
      </c>
      <c r="G27" s="237">
        <v>1994</v>
      </c>
      <c r="H27" s="237">
        <v>1995</v>
      </c>
      <c r="I27" s="237">
        <v>1996</v>
      </c>
      <c r="J27" s="237">
        <v>1997</v>
      </c>
      <c r="K27" s="237">
        <v>1998</v>
      </c>
      <c r="L27" s="237">
        <v>1999</v>
      </c>
      <c r="M27" s="237">
        <v>2000</v>
      </c>
      <c r="N27" s="237">
        <v>2001</v>
      </c>
      <c r="O27" s="237">
        <v>2002</v>
      </c>
      <c r="P27" s="237">
        <v>2003</v>
      </c>
      <c r="Q27" s="237">
        <v>2004</v>
      </c>
      <c r="R27" s="237">
        <v>2005</v>
      </c>
      <c r="S27" s="237">
        <v>2006</v>
      </c>
      <c r="T27" s="237">
        <v>2007</v>
      </c>
      <c r="U27" s="237">
        <v>2008</v>
      </c>
      <c r="V27" s="237">
        <v>2009</v>
      </c>
      <c r="W27" s="237">
        <v>2010</v>
      </c>
      <c r="X27" s="237">
        <v>2011</v>
      </c>
      <c r="Y27" s="237">
        <v>2012</v>
      </c>
      <c r="Z27" s="237">
        <v>2013</v>
      </c>
      <c r="AA27" s="40">
        <v>2014</v>
      </c>
      <c r="AB27" s="40">
        <v>2015</v>
      </c>
      <c r="AC27" s="40">
        <v>2016</v>
      </c>
      <c r="AD27" s="40">
        <v>2017</v>
      </c>
      <c r="AE27" s="243" t="s">
        <v>497</v>
      </c>
      <c r="AF27" s="2" t="s">
        <v>498</v>
      </c>
      <c r="AG27" s="2" t="s">
        <v>499</v>
      </c>
    </row>
    <row r="28" spans="1:35" x14ac:dyDescent="0.25">
      <c r="A28" s="25" t="s">
        <v>69</v>
      </c>
      <c r="B28" s="45" t="s">
        <v>70</v>
      </c>
      <c r="C28" s="45" t="s">
        <v>70</v>
      </c>
      <c r="D28" s="45" t="s">
        <v>70</v>
      </c>
      <c r="E28" s="45" t="s">
        <v>70</v>
      </c>
      <c r="F28" s="45" t="s">
        <v>70</v>
      </c>
      <c r="G28" s="45" t="s">
        <v>70</v>
      </c>
      <c r="H28" s="45" t="s">
        <v>70</v>
      </c>
      <c r="I28" s="45" t="s">
        <v>70</v>
      </c>
      <c r="J28" s="45" t="s">
        <v>70</v>
      </c>
      <c r="K28" s="45" t="s">
        <v>70</v>
      </c>
      <c r="L28" s="45" t="s">
        <v>70</v>
      </c>
      <c r="M28" s="25">
        <v>100</v>
      </c>
      <c r="N28" s="25">
        <v>87</v>
      </c>
      <c r="O28" s="25">
        <v>121</v>
      </c>
      <c r="P28" s="25">
        <v>138</v>
      </c>
      <c r="Q28" s="25">
        <v>135</v>
      </c>
      <c r="R28" s="25">
        <v>140</v>
      </c>
      <c r="S28" s="25">
        <v>140</v>
      </c>
      <c r="T28" s="25">
        <v>149</v>
      </c>
      <c r="U28" s="25">
        <v>145</v>
      </c>
      <c r="V28" s="25">
        <v>160</v>
      </c>
      <c r="W28" s="25">
        <v>153</v>
      </c>
      <c r="X28" s="25">
        <v>153</v>
      </c>
      <c r="Y28" s="25">
        <v>142</v>
      </c>
      <c r="Z28" s="25">
        <v>159</v>
      </c>
      <c r="AA28" s="41">
        <v>164</v>
      </c>
      <c r="AB28" s="41">
        <v>171</v>
      </c>
      <c r="AC28" s="41">
        <v>178</v>
      </c>
      <c r="AD28" s="41">
        <v>197</v>
      </c>
      <c r="AE28" s="71">
        <v>1895000</v>
      </c>
      <c r="AF28" s="46">
        <v>0.11</v>
      </c>
      <c r="AG28" s="27">
        <v>2.7155610965421378E-2</v>
      </c>
      <c r="AH28" s="296"/>
    </row>
    <row r="29" spans="1:35" x14ac:dyDescent="0.25">
      <c r="A29" s="25" t="s">
        <v>71</v>
      </c>
      <c r="B29" s="45" t="s">
        <v>70</v>
      </c>
      <c r="C29" s="45" t="s">
        <v>70</v>
      </c>
      <c r="D29" s="45" t="s">
        <v>70</v>
      </c>
      <c r="E29" s="45" t="s">
        <v>70</v>
      </c>
      <c r="F29" s="45" t="s">
        <v>70</v>
      </c>
      <c r="G29" s="45" t="s">
        <v>70</v>
      </c>
      <c r="H29" s="45" t="s">
        <v>70</v>
      </c>
      <c r="I29" s="45" t="s">
        <v>70</v>
      </c>
      <c r="J29" s="45" t="s">
        <v>70</v>
      </c>
      <c r="K29" s="45" t="s">
        <v>70</v>
      </c>
      <c r="L29" s="45" t="s">
        <v>70</v>
      </c>
      <c r="M29" s="25">
        <v>100</v>
      </c>
      <c r="N29" s="25">
        <v>95</v>
      </c>
      <c r="O29" s="25">
        <v>110</v>
      </c>
      <c r="P29" s="25">
        <v>114</v>
      </c>
      <c r="Q29" s="25">
        <v>115</v>
      </c>
      <c r="R29" s="25">
        <v>123</v>
      </c>
      <c r="S29" s="25">
        <v>135</v>
      </c>
      <c r="T29" s="25">
        <v>139</v>
      </c>
      <c r="U29" s="25">
        <v>143</v>
      </c>
      <c r="V29" s="25">
        <v>155</v>
      </c>
      <c r="W29" s="25">
        <v>151</v>
      </c>
      <c r="X29" s="25">
        <v>158</v>
      </c>
      <c r="Y29" s="25">
        <v>167</v>
      </c>
      <c r="Z29" s="25">
        <v>165</v>
      </c>
      <c r="AA29" s="41">
        <v>185</v>
      </c>
      <c r="AB29" s="41">
        <v>188</v>
      </c>
      <c r="AC29" s="41">
        <v>191</v>
      </c>
      <c r="AD29" s="41">
        <v>201</v>
      </c>
      <c r="AE29" s="71">
        <v>3954000</v>
      </c>
      <c r="AF29" s="46">
        <v>0.05</v>
      </c>
      <c r="AG29" s="27">
        <v>5.6661364515712999E-2</v>
      </c>
      <c r="AH29" s="296"/>
    </row>
    <row r="30" spans="1:35" x14ac:dyDescent="0.25">
      <c r="A30" s="25" t="s">
        <v>72</v>
      </c>
      <c r="B30" s="45" t="s">
        <v>70</v>
      </c>
      <c r="C30" s="45" t="s">
        <v>70</v>
      </c>
      <c r="D30" s="45" t="s">
        <v>70</v>
      </c>
      <c r="E30" s="45" t="s">
        <v>70</v>
      </c>
      <c r="F30" s="45" t="s">
        <v>70</v>
      </c>
      <c r="G30" s="45" t="s">
        <v>70</v>
      </c>
      <c r="H30" s="45" t="s">
        <v>70</v>
      </c>
      <c r="I30" s="45" t="s">
        <v>70</v>
      </c>
      <c r="J30" s="45" t="s">
        <v>70</v>
      </c>
      <c r="K30" s="45" t="s">
        <v>70</v>
      </c>
      <c r="L30" s="45" t="s">
        <v>70</v>
      </c>
      <c r="M30" s="25">
        <v>100</v>
      </c>
      <c r="N30" s="25">
        <v>86</v>
      </c>
      <c r="O30" s="25">
        <v>91</v>
      </c>
      <c r="P30" s="25">
        <v>95</v>
      </c>
      <c r="Q30" s="25">
        <v>98</v>
      </c>
      <c r="R30" s="25">
        <v>100</v>
      </c>
      <c r="S30" s="25">
        <v>102</v>
      </c>
      <c r="T30" s="25">
        <v>103</v>
      </c>
      <c r="U30" s="25">
        <v>108</v>
      </c>
      <c r="V30" s="25">
        <v>117</v>
      </c>
      <c r="W30" s="25">
        <v>118</v>
      </c>
      <c r="X30" s="25">
        <v>120</v>
      </c>
      <c r="Y30" s="25">
        <v>116</v>
      </c>
      <c r="Z30" s="25">
        <v>120</v>
      </c>
      <c r="AA30" s="41">
        <v>122</v>
      </c>
      <c r="AB30" s="41">
        <v>130</v>
      </c>
      <c r="AC30" s="41">
        <v>132</v>
      </c>
      <c r="AD30" s="41">
        <v>139</v>
      </c>
      <c r="AE30" s="71">
        <v>5084000</v>
      </c>
      <c r="AF30" s="46">
        <v>0.05</v>
      </c>
      <c r="AG30" s="27">
        <v>7.2854420130977454E-2</v>
      </c>
      <c r="AH30" s="296"/>
    </row>
    <row r="31" spans="1:35" x14ac:dyDescent="0.25">
      <c r="A31" s="25" t="s">
        <v>73</v>
      </c>
      <c r="B31" s="45" t="s">
        <v>70</v>
      </c>
      <c r="C31" s="45" t="s">
        <v>70</v>
      </c>
      <c r="D31" s="45" t="s">
        <v>70</v>
      </c>
      <c r="E31" s="45" t="s">
        <v>70</v>
      </c>
      <c r="F31" s="45" t="s">
        <v>70</v>
      </c>
      <c r="G31" s="45" t="s">
        <v>70</v>
      </c>
      <c r="H31" s="45" t="s">
        <v>70</v>
      </c>
      <c r="I31" s="45" t="s">
        <v>70</v>
      </c>
      <c r="J31" s="45" t="s">
        <v>70</v>
      </c>
      <c r="K31" s="45" t="s">
        <v>70</v>
      </c>
      <c r="L31" s="45" t="s">
        <v>70</v>
      </c>
      <c r="M31" s="25">
        <v>100</v>
      </c>
      <c r="N31" s="25">
        <v>91</v>
      </c>
      <c r="O31" s="25">
        <v>109</v>
      </c>
      <c r="P31" s="25">
        <v>115</v>
      </c>
      <c r="Q31" s="25">
        <v>112</v>
      </c>
      <c r="R31" s="25">
        <v>113</v>
      </c>
      <c r="S31" s="25">
        <v>114</v>
      </c>
      <c r="T31" s="25">
        <v>121</v>
      </c>
      <c r="U31" s="25">
        <v>125</v>
      </c>
      <c r="V31" s="25">
        <v>132</v>
      </c>
      <c r="W31" s="25">
        <v>136</v>
      </c>
      <c r="X31" s="25">
        <v>145</v>
      </c>
      <c r="Y31" s="25">
        <v>142</v>
      </c>
      <c r="Z31" s="25">
        <v>155</v>
      </c>
      <c r="AA31" s="41">
        <v>152</v>
      </c>
      <c r="AB31" s="41">
        <v>167</v>
      </c>
      <c r="AC31" s="41">
        <v>171</v>
      </c>
      <c r="AD31" s="41">
        <v>173</v>
      </c>
      <c r="AE31" s="71">
        <v>3956000</v>
      </c>
      <c r="AF31" s="46">
        <v>0.01</v>
      </c>
      <c r="AG31" s="27">
        <v>5.6690024791138244E-2</v>
      </c>
      <c r="AH31" s="296"/>
    </row>
    <row r="32" spans="1:35" x14ac:dyDescent="0.25">
      <c r="A32" s="25" t="s">
        <v>74</v>
      </c>
      <c r="B32" s="32" t="s">
        <v>70</v>
      </c>
      <c r="C32" s="32" t="s">
        <v>70</v>
      </c>
      <c r="D32" s="32" t="s">
        <v>70</v>
      </c>
      <c r="E32" s="32" t="s">
        <v>70</v>
      </c>
      <c r="F32" s="32" t="s">
        <v>70</v>
      </c>
      <c r="G32" s="32" t="s">
        <v>70</v>
      </c>
      <c r="H32" s="32" t="s">
        <v>70</v>
      </c>
      <c r="I32" s="32" t="s">
        <v>70</v>
      </c>
      <c r="J32" s="32" t="s">
        <v>70</v>
      </c>
      <c r="K32" s="32" t="s">
        <v>70</v>
      </c>
      <c r="L32" s="32" t="s">
        <v>70</v>
      </c>
      <c r="M32" s="25">
        <v>100</v>
      </c>
      <c r="N32" s="25">
        <v>93</v>
      </c>
      <c r="O32" s="25">
        <v>96</v>
      </c>
      <c r="P32" s="25">
        <v>96</v>
      </c>
      <c r="Q32" s="25">
        <v>97</v>
      </c>
      <c r="R32" s="25">
        <v>103</v>
      </c>
      <c r="S32" s="25">
        <v>101</v>
      </c>
      <c r="T32" s="25">
        <v>109</v>
      </c>
      <c r="U32" s="25">
        <v>118</v>
      </c>
      <c r="V32" s="25">
        <v>134</v>
      </c>
      <c r="W32" s="25">
        <v>136</v>
      </c>
      <c r="X32" s="25">
        <v>148</v>
      </c>
      <c r="Y32" s="25">
        <v>147</v>
      </c>
      <c r="Z32" s="25">
        <v>151</v>
      </c>
      <c r="AA32" s="41">
        <v>160</v>
      </c>
      <c r="AB32" s="41">
        <v>167</v>
      </c>
      <c r="AC32" s="41">
        <v>179</v>
      </c>
      <c r="AD32" s="41">
        <v>186</v>
      </c>
      <c r="AE32" s="71">
        <v>6205000</v>
      </c>
      <c r="AF32" s="46">
        <v>0.04</v>
      </c>
      <c r="AG32" s="27">
        <v>8.8918504506828311E-2</v>
      </c>
      <c r="AH32" s="296"/>
    </row>
    <row r="33" spans="1:34" x14ac:dyDescent="0.25">
      <c r="A33" s="25" t="s">
        <v>75</v>
      </c>
      <c r="B33" s="45" t="s">
        <v>70</v>
      </c>
      <c r="C33" s="45" t="s">
        <v>70</v>
      </c>
      <c r="D33" s="45" t="s">
        <v>70</v>
      </c>
      <c r="E33" s="45" t="s">
        <v>70</v>
      </c>
      <c r="F33" s="45" t="s">
        <v>70</v>
      </c>
      <c r="G33" s="45" t="s">
        <v>70</v>
      </c>
      <c r="H33" s="45" t="s">
        <v>70</v>
      </c>
      <c r="I33" s="45" t="s">
        <v>70</v>
      </c>
      <c r="J33" s="45" t="s">
        <v>70</v>
      </c>
      <c r="K33" s="45" t="s">
        <v>70</v>
      </c>
      <c r="L33" s="45" t="s">
        <v>70</v>
      </c>
      <c r="M33" s="25">
        <v>100</v>
      </c>
      <c r="N33" s="25">
        <v>95</v>
      </c>
      <c r="O33" s="25">
        <v>95</v>
      </c>
      <c r="P33" s="25">
        <v>94</v>
      </c>
      <c r="Q33" s="25">
        <v>87</v>
      </c>
      <c r="R33" s="25">
        <v>88</v>
      </c>
      <c r="S33" s="25">
        <v>87</v>
      </c>
      <c r="T33" s="25">
        <v>84</v>
      </c>
      <c r="U33" s="25">
        <v>87</v>
      </c>
      <c r="V33" s="25">
        <v>93</v>
      </c>
      <c r="W33" s="25">
        <v>96</v>
      </c>
      <c r="X33" s="25">
        <v>106</v>
      </c>
      <c r="Y33" s="25">
        <v>100</v>
      </c>
      <c r="Z33" s="25">
        <v>108</v>
      </c>
      <c r="AA33" s="41">
        <v>116</v>
      </c>
      <c r="AB33" s="41">
        <v>117</v>
      </c>
      <c r="AC33" s="41">
        <v>125</v>
      </c>
      <c r="AD33" s="41">
        <v>136</v>
      </c>
      <c r="AE33" s="71">
        <v>4973000</v>
      </c>
      <c r="AF33" s="46">
        <v>0.09</v>
      </c>
      <c r="AG33" s="27">
        <v>7.1263774844876254E-2</v>
      </c>
      <c r="AH33" s="296"/>
    </row>
    <row r="34" spans="1:34" x14ac:dyDescent="0.25">
      <c r="A34" s="25" t="s">
        <v>76</v>
      </c>
      <c r="B34" s="45" t="s">
        <v>70</v>
      </c>
      <c r="C34" s="45" t="s">
        <v>70</v>
      </c>
      <c r="D34" s="45" t="s">
        <v>70</v>
      </c>
      <c r="E34" s="45" t="s">
        <v>70</v>
      </c>
      <c r="F34" s="45" t="s">
        <v>70</v>
      </c>
      <c r="G34" s="45" t="s">
        <v>70</v>
      </c>
      <c r="H34" s="45" t="s">
        <v>70</v>
      </c>
      <c r="I34" s="45" t="s">
        <v>70</v>
      </c>
      <c r="J34" s="45" t="s">
        <v>70</v>
      </c>
      <c r="K34" s="45" t="s">
        <v>70</v>
      </c>
      <c r="L34" s="45" t="s">
        <v>70</v>
      </c>
      <c r="M34" s="25">
        <v>100</v>
      </c>
      <c r="N34" s="25">
        <v>98</v>
      </c>
      <c r="O34" s="25">
        <v>100</v>
      </c>
      <c r="P34" s="25">
        <v>103</v>
      </c>
      <c r="Q34" s="25">
        <v>109</v>
      </c>
      <c r="R34" s="25">
        <v>108</v>
      </c>
      <c r="S34" s="25">
        <v>115</v>
      </c>
      <c r="T34" s="25">
        <v>117</v>
      </c>
      <c r="U34" s="25">
        <v>132</v>
      </c>
      <c r="V34" s="25">
        <v>138</v>
      </c>
      <c r="W34" s="25">
        <v>147</v>
      </c>
      <c r="X34" s="25">
        <v>160</v>
      </c>
      <c r="Y34" s="25">
        <v>154</v>
      </c>
      <c r="Z34" s="25">
        <v>175</v>
      </c>
      <c r="AA34" s="41">
        <v>177</v>
      </c>
      <c r="AB34" s="41">
        <v>169</v>
      </c>
      <c r="AC34" s="41">
        <v>168</v>
      </c>
      <c r="AD34" s="41">
        <v>172</v>
      </c>
      <c r="AE34" s="71">
        <v>17342000</v>
      </c>
      <c r="AF34" s="46">
        <v>0.02</v>
      </c>
      <c r="AG34" s="27">
        <v>0.24851324821231532</v>
      </c>
      <c r="AH34" s="296"/>
    </row>
    <row r="35" spans="1:34" x14ac:dyDescent="0.25">
      <c r="A35" s="25" t="s">
        <v>77</v>
      </c>
      <c r="B35" s="45" t="s">
        <v>70</v>
      </c>
      <c r="C35" s="45" t="s">
        <v>70</v>
      </c>
      <c r="D35" s="45" t="s">
        <v>70</v>
      </c>
      <c r="E35" s="45" t="s">
        <v>70</v>
      </c>
      <c r="F35" s="45" t="s">
        <v>70</v>
      </c>
      <c r="G35" s="45" t="s">
        <v>70</v>
      </c>
      <c r="H35" s="45" t="s">
        <v>70</v>
      </c>
      <c r="I35" s="45" t="s">
        <v>70</v>
      </c>
      <c r="J35" s="45" t="s">
        <v>70</v>
      </c>
      <c r="K35" s="45" t="s">
        <v>70</v>
      </c>
      <c r="L35" s="45" t="s">
        <v>70</v>
      </c>
      <c r="M35" s="25">
        <v>100</v>
      </c>
      <c r="N35" s="25">
        <v>95</v>
      </c>
      <c r="O35" s="25">
        <v>100</v>
      </c>
      <c r="P35" s="25">
        <v>105</v>
      </c>
      <c r="Q35" s="25">
        <v>103</v>
      </c>
      <c r="R35" s="25">
        <v>106</v>
      </c>
      <c r="S35" s="25">
        <v>103</v>
      </c>
      <c r="T35" s="25">
        <v>105</v>
      </c>
      <c r="U35" s="25">
        <v>104</v>
      </c>
      <c r="V35" s="25">
        <v>117</v>
      </c>
      <c r="W35" s="25">
        <v>115</v>
      </c>
      <c r="X35" s="25">
        <v>127</v>
      </c>
      <c r="Y35" s="25">
        <v>122</v>
      </c>
      <c r="Z35" s="25">
        <v>130</v>
      </c>
      <c r="AA35" s="41">
        <v>125</v>
      </c>
      <c r="AB35" s="41">
        <v>131</v>
      </c>
      <c r="AC35" s="41">
        <v>137</v>
      </c>
      <c r="AD35" s="41">
        <v>142</v>
      </c>
      <c r="AE35" s="71">
        <v>14440000</v>
      </c>
      <c r="AF35" s="46">
        <v>0.04</v>
      </c>
      <c r="AG35" s="27">
        <v>0.20692718857028217</v>
      </c>
      <c r="AH35" s="296"/>
    </row>
    <row r="36" spans="1:34" x14ac:dyDescent="0.25">
      <c r="A36" s="25" t="s">
        <v>78</v>
      </c>
      <c r="B36" s="45" t="s">
        <v>70</v>
      </c>
      <c r="C36" s="45" t="s">
        <v>70</v>
      </c>
      <c r="D36" s="45" t="s">
        <v>70</v>
      </c>
      <c r="E36" s="45" t="s">
        <v>70</v>
      </c>
      <c r="F36" s="45" t="s">
        <v>70</v>
      </c>
      <c r="G36" s="45" t="s">
        <v>70</v>
      </c>
      <c r="H36" s="45" t="s">
        <v>70</v>
      </c>
      <c r="I36" s="45" t="s">
        <v>70</v>
      </c>
      <c r="J36" s="45" t="s">
        <v>70</v>
      </c>
      <c r="K36" s="45" t="s">
        <v>70</v>
      </c>
      <c r="L36" s="45" t="s">
        <v>70</v>
      </c>
      <c r="M36" s="25">
        <v>100</v>
      </c>
      <c r="N36" s="25">
        <v>92</v>
      </c>
      <c r="O36" s="25">
        <v>99</v>
      </c>
      <c r="P36" s="25">
        <v>96</v>
      </c>
      <c r="Q36" s="25">
        <v>92</v>
      </c>
      <c r="R36" s="25">
        <v>89</v>
      </c>
      <c r="S36" s="25">
        <v>90</v>
      </c>
      <c r="T36" s="25">
        <v>90</v>
      </c>
      <c r="U36" s="25">
        <v>88</v>
      </c>
      <c r="V36" s="25">
        <v>95</v>
      </c>
      <c r="W36" s="25">
        <v>98</v>
      </c>
      <c r="X36" s="25">
        <v>101</v>
      </c>
      <c r="Y36" s="25">
        <v>97</v>
      </c>
      <c r="Z36" s="25">
        <v>101</v>
      </c>
      <c r="AA36" s="41">
        <v>104</v>
      </c>
      <c r="AB36" s="41">
        <v>111</v>
      </c>
      <c r="AC36" s="41">
        <v>118</v>
      </c>
      <c r="AD36" s="41">
        <v>125</v>
      </c>
      <c r="AE36" s="71">
        <v>11975000</v>
      </c>
      <c r="AF36" s="46">
        <v>0.06</v>
      </c>
      <c r="AG36" s="27">
        <v>0.17160339910866543</v>
      </c>
      <c r="AH36" s="296"/>
    </row>
    <row r="37" spans="1:34" s="11" customFormat="1" x14ac:dyDescent="0.25">
      <c r="A37" s="6" t="s">
        <v>79</v>
      </c>
      <c r="B37" s="32" t="s">
        <v>70</v>
      </c>
      <c r="C37" s="32" t="s">
        <v>70</v>
      </c>
      <c r="D37" s="32" t="s">
        <v>70</v>
      </c>
      <c r="E37" s="32" t="s">
        <v>70</v>
      </c>
      <c r="F37" s="32" t="s">
        <v>70</v>
      </c>
      <c r="G37" s="32" t="s">
        <v>70</v>
      </c>
      <c r="H37" s="32" t="s">
        <v>70</v>
      </c>
      <c r="I37" s="32" t="s">
        <v>70</v>
      </c>
      <c r="J37" s="32" t="s">
        <v>70</v>
      </c>
      <c r="K37" s="32" t="s">
        <v>70</v>
      </c>
      <c r="L37" s="32" t="s">
        <v>70</v>
      </c>
      <c r="M37" s="6">
        <v>100</v>
      </c>
      <c r="N37" s="6">
        <v>96</v>
      </c>
      <c r="O37" s="6">
        <v>104</v>
      </c>
      <c r="P37" s="6">
        <v>107</v>
      </c>
      <c r="Q37" s="6">
        <v>106</v>
      </c>
      <c r="R37" s="6">
        <v>107</v>
      </c>
      <c r="S37" s="6">
        <v>109</v>
      </c>
      <c r="T37" s="6">
        <v>111</v>
      </c>
      <c r="U37" s="6">
        <v>113</v>
      </c>
      <c r="V37" s="6">
        <v>123</v>
      </c>
      <c r="W37" s="6">
        <v>125</v>
      </c>
      <c r="X37" s="6">
        <v>134</v>
      </c>
      <c r="Y37" s="6">
        <v>130</v>
      </c>
      <c r="Z37" s="6">
        <v>139</v>
      </c>
      <c r="AA37" s="3">
        <v>143</v>
      </c>
      <c r="AB37" s="3">
        <v>147</v>
      </c>
      <c r="AC37" s="3">
        <v>152</v>
      </c>
      <c r="AD37" s="235">
        <v>159</v>
      </c>
      <c r="AE37" s="70">
        <v>69783000</v>
      </c>
      <c r="AF37" s="44">
        <v>0.04</v>
      </c>
      <c r="AG37" s="7">
        <v>1</v>
      </c>
      <c r="AH37" s="296"/>
    </row>
    <row r="38" spans="1:34" ht="17.25" x14ac:dyDescent="0.25">
      <c r="A38" s="231" t="s">
        <v>467</v>
      </c>
      <c r="B38" s="49"/>
      <c r="C38" s="49"/>
      <c r="D38" s="49"/>
      <c r="E38" s="49"/>
      <c r="F38" s="49"/>
      <c r="G38" s="49"/>
      <c r="H38" s="49"/>
      <c r="I38" s="49"/>
      <c r="J38" s="49"/>
      <c r="K38" s="49"/>
      <c r="L38" s="49"/>
      <c r="M38" s="10"/>
      <c r="N38" s="10"/>
      <c r="O38" s="10"/>
      <c r="P38" s="10"/>
      <c r="Q38" s="10"/>
      <c r="R38" s="10"/>
      <c r="S38" s="10"/>
      <c r="T38" s="10"/>
    </row>
    <row r="39" spans="1:34" ht="26.25" x14ac:dyDescent="0.4">
      <c r="A39" s="356" t="s">
        <v>80</v>
      </c>
      <c r="B39" s="356"/>
      <c r="C39" s="356"/>
      <c r="D39" s="356"/>
      <c r="E39" s="356"/>
      <c r="F39" s="356"/>
      <c r="G39" s="356"/>
      <c r="H39" s="356"/>
      <c r="I39" s="356"/>
      <c r="J39" s="356"/>
      <c r="K39" s="356"/>
      <c r="L39" s="356"/>
      <c r="M39" s="356"/>
      <c r="N39" s="356"/>
      <c r="O39" s="356"/>
      <c r="P39" s="356"/>
    </row>
    <row r="40" spans="1:34" ht="80.25" customHeight="1" x14ac:dyDescent="0.25">
      <c r="A40" s="52" t="s">
        <v>81</v>
      </c>
      <c r="B40" s="52" t="s">
        <v>7</v>
      </c>
      <c r="C40" s="52" t="s">
        <v>8</v>
      </c>
      <c r="D40" s="52" t="s">
        <v>9</v>
      </c>
      <c r="E40" s="52" t="s">
        <v>10</v>
      </c>
      <c r="F40" s="52" t="s">
        <v>11</v>
      </c>
      <c r="G40" s="52" t="s">
        <v>12</v>
      </c>
      <c r="H40" s="52" t="s">
        <v>13</v>
      </c>
      <c r="I40" s="52" t="s">
        <v>14</v>
      </c>
      <c r="J40" s="52" t="s">
        <v>85</v>
      </c>
      <c r="K40" s="52" t="s">
        <v>465</v>
      </c>
      <c r="L40" s="52" t="s">
        <v>492</v>
      </c>
      <c r="M40" s="53" t="s">
        <v>503</v>
      </c>
      <c r="N40" s="53" t="s">
        <v>504</v>
      </c>
      <c r="O40" s="53" t="s">
        <v>502</v>
      </c>
      <c r="P40" s="2" t="s">
        <v>445</v>
      </c>
    </row>
    <row r="41" spans="1:34" x14ac:dyDescent="0.25">
      <c r="A41" s="25" t="s">
        <v>69</v>
      </c>
      <c r="B41" s="26">
        <v>522798</v>
      </c>
      <c r="C41" s="26">
        <v>467228</v>
      </c>
      <c r="D41" s="26">
        <v>516282</v>
      </c>
      <c r="E41" s="26">
        <v>489407</v>
      </c>
      <c r="F41" s="26">
        <v>410167</v>
      </c>
      <c r="G41" s="26">
        <v>394867</v>
      </c>
      <c r="H41" s="26">
        <v>440571</v>
      </c>
      <c r="I41" s="26">
        <v>454370</v>
      </c>
      <c r="J41" s="26">
        <v>469982</v>
      </c>
      <c r="K41" s="228">
        <v>447028</v>
      </c>
      <c r="L41" s="240">
        <v>508565</v>
      </c>
      <c r="M41" s="27">
        <f>(L41-B41)/B41</f>
        <v>-2.7224664210651152E-2</v>
      </c>
      <c r="N41" s="27">
        <f>(L41-K41)/K41</f>
        <v>0.13765804379144037</v>
      </c>
      <c r="O41" s="27">
        <f>L41/$L$50</f>
        <v>7.8686351883094294E-2</v>
      </c>
      <c r="P41" s="25"/>
    </row>
    <row r="42" spans="1:34" x14ac:dyDescent="0.25">
      <c r="A42" s="25" t="s">
        <v>71</v>
      </c>
      <c r="B42" s="26">
        <v>195312</v>
      </c>
      <c r="C42" s="26">
        <v>175302</v>
      </c>
      <c r="D42" s="26">
        <v>188560</v>
      </c>
      <c r="E42" s="26">
        <v>181210</v>
      </c>
      <c r="F42" s="26">
        <v>165617</v>
      </c>
      <c r="G42" s="26">
        <v>160818</v>
      </c>
      <c r="H42" s="26">
        <v>177253</v>
      </c>
      <c r="I42" s="26">
        <v>188553</v>
      </c>
      <c r="J42" s="26">
        <v>186720</v>
      </c>
      <c r="K42" s="228">
        <v>110491</v>
      </c>
      <c r="L42" s="240">
        <v>126467</v>
      </c>
      <c r="M42" s="27">
        <f t="shared" ref="M42:M50" si="0">(L42-B42)/B42</f>
        <v>-0.35248730236749404</v>
      </c>
      <c r="N42" s="27">
        <f t="shared" ref="N42:N50" si="1">(L42-K42)/K42</f>
        <v>0.14459096215981393</v>
      </c>
      <c r="O42" s="27">
        <f t="shared" ref="O42:O49" si="2">L42/$L$50</f>
        <v>1.9567266452861064E-2</v>
      </c>
      <c r="P42" s="25"/>
    </row>
    <row r="43" spans="1:34" x14ac:dyDescent="0.25">
      <c r="A43" s="25" t="s">
        <v>72</v>
      </c>
      <c r="B43" s="26">
        <v>645320</v>
      </c>
      <c r="C43" s="26">
        <v>600362</v>
      </c>
      <c r="D43" s="26">
        <v>648177</v>
      </c>
      <c r="E43" s="26">
        <v>594159</v>
      </c>
      <c r="F43" s="26">
        <v>570355</v>
      </c>
      <c r="G43" s="26">
        <v>544409</v>
      </c>
      <c r="H43" s="26">
        <v>621705</v>
      </c>
      <c r="I43" s="26">
        <v>672930</v>
      </c>
      <c r="J43" s="26">
        <v>704944</v>
      </c>
      <c r="K43" s="228">
        <v>715284</v>
      </c>
      <c r="L43" s="240">
        <v>756246</v>
      </c>
      <c r="M43" s="27">
        <f t="shared" si="0"/>
        <v>0.17189301431847764</v>
      </c>
      <c r="N43" s="27">
        <f t="shared" si="1"/>
        <v>5.7266763970674588E-2</v>
      </c>
      <c r="O43" s="27">
        <f t="shared" si="2"/>
        <v>0.11700812849130894</v>
      </c>
      <c r="P43" s="25"/>
    </row>
    <row r="44" spans="1:34" x14ac:dyDescent="0.25">
      <c r="A44" s="25" t="s">
        <v>74</v>
      </c>
      <c r="B44" s="26">
        <v>285054</v>
      </c>
      <c r="C44" s="26">
        <v>265521</v>
      </c>
      <c r="D44" s="26">
        <v>328797</v>
      </c>
      <c r="E44" s="26">
        <v>310472</v>
      </c>
      <c r="F44" s="26">
        <v>331862</v>
      </c>
      <c r="G44" s="26">
        <v>269777</v>
      </c>
      <c r="H44" s="26">
        <v>301903</v>
      </c>
      <c r="I44" s="26">
        <v>298515</v>
      </c>
      <c r="J44" s="26">
        <v>311786</v>
      </c>
      <c r="K44" s="228">
        <v>361935</v>
      </c>
      <c r="L44" s="240">
        <v>388524</v>
      </c>
      <c r="M44" s="27">
        <f t="shared" si="0"/>
        <v>0.36298385569050073</v>
      </c>
      <c r="N44" s="27">
        <f t="shared" si="1"/>
        <v>7.3463467197148663E-2</v>
      </c>
      <c r="O44" s="27">
        <f t="shared" si="2"/>
        <v>6.0113330998057928E-2</v>
      </c>
      <c r="P44" s="25"/>
    </row>
    <row r="45" spans="1:34" x14ac:dyDescent="0.25">
      <c r="A45" s="25" t="s">
        <v>73</v>
      </c>
      <c r="B45" s="26">
        <v>261758</v>
      </c>
      <c r="C45" s="26">
        <v>244800</v>
      </c>
      <c r="D45" s="26">
        <v>259883</v>
      </c>
      <c r="E45" s="26">
        <v>247281</v>
      </c>
      <c r="F45" s="26">
        <v>217884</v>
      </c>
      <c r="G45" s="26">
        <v>203233</v>
      </c>
      <c r="H45" s="26">
        <v>227960</v>
      </c>
      <c r="I45" s="26">
        <v>234510</v>
      </c>
      <c r="J45" s="26">
        <v>229599</v>
      </c>
      <c r="K45" s="228">
        <v>225329</v>
      </c>
      <c r="L45" s="240">
        <v>270235</v>
      </c>
      <c r="M45" s="27">
        <f t="shared" si="0"/>
        <v>3.2384874578809432E-2</v>
      </c>
      <c r="N45" s="27">
        <f t="shared" si="1"/>
        <v>0.19929081476418925</v>
      </c>
      <c r="O45" s="27">
        <f t="shared" si="2"/>
        <v>4.181138360116797E-2</v>
      </c>
      <c r="P45" s="25"/>
    </row>
    <row r="46" spans="1:34" x14ac:dyDescent="0.25">
      <c r="A46" s="25" t="s">
        <v>75</v>
      </c>
      <c r="B46" s="26">
        <v>295995</v>
      </c>
      <c r="C46" s="26">
        <v>312626</v>
      </c>
      <c r="D46" s="26">
        <v>360381</v>
      </c>
      <c r="E46" s="26">
        <v>376580</v>
      </c>
      <c r="F46" s="26">
        <v>398815</v>
      </c>
      <c r="G46" s="26">
        <v>383790</v>
      </c>
      <c r="H46" s="26">
        <v>421252</v>
      </c>
      <c r="I46" s="26">
        <v>430490</v>
      </c>
      <c r="J46" s="26">
        <v>451315</v>
      </c>
      <c r="K46" s="228">
        <v>461309</v>
      </c>
      <c r="L46" s="240">
        <v>520378</v>
      </c>
      <c r="M46" s="27">
        <f t="shared" si="0"/>
        <v>0.75806348080204056</v>
      </c>
      <c r="N46" s="27">
        <f t="shared" si="1"/>
        <v>0.1280464937818252</v>
      </c>
      <c r="O46" s="27">
        <f t="shared" si="2"/>
        <v>8.0514086538044982E-2</v>
      </c>
      <c r="P46" s="25"/>
    </row>
    <row r="47" spans="1:34" x14ac:dyDescent="0.25">
      <c r="A47" s="25" t="s">
        <v>86</v>
      </c>
      <c r="B47" s="26">
        <v>341328</v>
      </c>
      <c r="C47" s="26">
        <v>319149</v>
      </c>
      <c r="D47" s="26">
        <v>374545</v>
      </c>
      <c r="E47" s="26">
        <v>362641</v>
      </c>
      <c r="F47" s="26">
        <v>337559</v>
      </c>
      <c r="G47" s="26">
        <v>215566</v>
      </c>
      <c r="H47" s="26">
        <v>275378</v>
      </c>
      <c r="I47" s="56">
        <v>433239</v>
      </c>
      <c r="J47" s="26">
        <v>461933</v>
      </c>
      <c r="K47" s="228">
        <v>382488</v>
      </c>
      <c r="L47" s="240">
        <v>406926</v>
      </c>
      <c r="M47" s="27">
        <f t="shared" si="0"/>
        <v>0.19218464351005485</v>
      </c>
      <c r="N47" s="27">
        <f t="shared" si="1"/>
        <v>6.3892200539624772E-2</v>
      </c>
      <c r="O47" s="27">
        <f t="shared" si="2"/>
        <v>6.2960530957458793E-2</v>
      </c>
      <c r="P47" s="25"/>
    </row>
    <row r="48" spans="1:34" x14ac:dyDescent="0.25">
      <c r="A48" s="25" t="s">
        <v>77</v>
      </c>
      <c r="B48" s="26">
        <v>1037700</v>
      </c>
      <c r="C48" s="26">
        <v>1053210</v>
      </c>
      <c r="D48" s="26">
        <v>1176861</v>
      </c>
      <c r="E48" s="26">
        <v>1213664</v>
      </c>
      <c r="F48" s="26">
        <v>1041810</v>
      </c>
      <c r="G48" s="26">
        <v>1025705</v>
      </c>
      <c r="H48" s="26">
        <v>1055849</v>
      </c>
      <c r="I48" s="26">
        <v>1069153</v>
      </c>
      <c r="J48" s="26">
        <v>1081676</v>
      </c>
      <c r="K48" s="228">
        <v>1136928</v>
      </c>
      <c r="L48" s="240">
        <v>1252790</v>
      </c>
      <c r="M48" s="27">
        <f t="shared" si="0"/>
        <v>0.20727570588802158</v>
      </c>
      <c r="N48" s="27">
        <f t="shared" si="1"/>
        <v>0.1019079484364885</v>
      </c>
      <c r="O48" s="27">
        <f t="shared" si="2"/>
        <v>0.1938345634788507</v>
      </c>
      <c r="P48" s="25"/>
    </row>
    <row r="49" spans="1:39" x14ac:dyDescent="0.25">
      <c r="A49" s="289" t="s">
        <v>78</v>
      </c>
      <c r="B49" s="26">
        <v>1594006</v>
      </c>
      <c r="C49" s="26">
        <v>1543174</v>
      </c>
      <c r="D49" s="26">
        <v>1683305</v>
      </c>
      <c r="E49" s="26">
        <v>1735137</v>
      </c>
      <c r="F49" s="26">
        <v>1734402</v>
      </c>
      <c r="G49" s="26">
        <v>1588346</v>
      </c>
      <c r="H49" s="26">
        <v>1845532</v>
      </c>
      <c r="I49" s="26">
        <v>1947654</v>
      </c>
      <c r="J49" s="26">
        <v>1952053</v>
      </c>
      <c r="K49" s="228">
        <v>2042542</v>
      </c>
      <c r="L49" s="240">
        <v>2233061</v>
      </c>
      <c r="M49" s="27">
        <f t="shared" si="0"/>
        <v>0.40091128891610195</v>
      </c>
      <c r="N49" s="27">
        <f t="shared" si="1"/>
        <v>9.3275438155004886E-2</v>
      </c>
      <c r="O49" s="27">
        <f t="shared" si="2"/>
        <v>0.34550435759915532</v>
      </c>
      <c r="P49" s="25"/>
    </row>
    <row r="50" spans="1:39" x14ac:dyDescent="0.25">
      <c r="A50" s="234" t="s">
        <v>87</v>
      </c>
      <c r="B50" s="47">
        <v>5200000</v>
      </c>
      <c r="C50" s="47">
        <v>4981372</v>
      </c>
      <c r="D50" s="47">
        <v>5536791</v>
      </c>
      <c r="E50" s="47">
        <v>5529507</v>
      </c>
      <c r="F50" s="47">
        <v>5208471</v>
      </c>
      <c r="G50" s="47">
        <v>4786511</v>
      </c>
      <c r="H50" s="47">
        <v>5367403</v>
      </c>
      <c r="I50" s="47">
        <v>5729414</v>
      </c>
      <c r="J50" s="47">
        <v>5850008</v>
      </c>
      <c r="K50" s="229">
        <v>5883334</v>
      </c>
      <c r="L50" s="229">
        <v>6463192</v>
      </c>
      <c r="M50" s="7">
        <f t="shared" si="0"/>
        <v>0.24292153846153847</v>
      </c>
      <c r="N50" s="7">
        <f t="shared" si="1"/>
        <v>9.8559422259555551E-2</v>
      </c>
      <c r="O50" s="7">
        <f>SUM(O41:O49)</f>
        <v>1</v>
      </c>
      <c r="P50" s="25"/>
    </row>
    <row r="51" spans="1:39" x14ac:dyDescent="0.25">
      <c r="A51" s="293" t="s">
        <v>88</v>
      </c>
      <c r="T51" s="57"/>
      <c r="U51" s="57"/>
      <c r="V51" s="57"/>
      <c r="W51" s="57"/>
      <c r="X51" s="57"/>
      <c r="Y51" s="17"/>
      <c r="Z51" s="17"/>
      <c r="AA51" s="17"/>
      <c r="AD51"/>
      <c r="AF51" s="55"/>
    </row>
    <row r="52" spans="1:39" ht="26.25" x14ac:dyDescent="0.4">
      <c r="A52" s="356" t="s">
        <v>37</v>
      </c>
      <c r="B52" s="356"/>
      <c r="C52" s="356"/>
      <c r="D52" s="356"/>
      <c r="E52" s="356"/>
      <c r="F52" s="356"/>
      <c r="G52" s="356"/>
      <c r="H52" s="356"/>
      <c r="I52" s="356"/>
      <c r="J52" s="356"/>
      <c r="K52" s="356"/>
      <c r="L52" s="356"/>
      <c r="M52" s="356"/>
      <c r="N52" s="356"/>
      <c r="O52" s="356"/>
      <c r="P52" s="356"/>
      <c r="Q52" s="356"/>
      <c r="AA52" s="236"/>
      <c r="AD52"/>
    </row>
    <row r="53" spans="1:39" ht="45" x14ac:dyDescent="0.25">
      <c r="A53" s="52" t="s">
        <v>89</v>
      </c>
      <c r="B53" s="52" t="s">
        <v>6</v>
      </c>
      <c r="C53" s="52" t="s">
        <v>7</v>
      </c>
      <c r="D53" s="52" t="s">
        <v>8</v>
      </c>
      <c r="E53" s="52" t="s">
        <v>9</v>
      </c>
      <c r="F53" s="52" t="s">
        <v>10</v>
      </c>
      <c r="G53" s="52" t="s">
        <v>11</v>
      </c>
      <c r="H53" s="52" t="s">
        <v>12</v>
      </c>
      <c r="I53" s="52" t="s">
        <v>13</v>
      </c>
      <c r="J53" s="52" t="s">
        <v>14</v>
      </c>
      <c r="K53" s="58" t="s">
        <v>85</v>
      </c>
      <c r="L53" s="256" t="s">
        <v>465</v>
      </c>
      <c r="M53" s="256" t="s">
        <v>492</v>
      </c>
      <c r="N53" s="53" t="s">
        <v>500</v>
      </c>
      <c r="O53" s="53" t="s">
        <v>501</v>
      </c>
      <c r="P53" s="292" t="s">
        <v>502</v>
      </c>
      <c r="Q53" s="243" t="s">
        <v>445</v>
      </c>
      <c r="AA53" s="236"/>
      <c r="AD53"/>
    </row>
    <row r="54" spans="1:39" x14ac:dyDescent="0.25">
      <c r="A54" s="265" t="s">
        <v>90</v>
      </c>
      <c r="B54" s="26">
        <v>1248475</v>
      </c>
      <c r="C54" s="26">
        <v>1423228</v>
      </c>
      <c r="D54" s="26">
        <v>1346885</v>
      </c>
      <c r="E54" s="26">
        <v>1549027</v>
      </c>
      <c r="F54" s="26">
        <v>1619488</v>
      </c>
      <c r="G54" s="26">
        <v>1744924</v>
      </c>
      <c r="H54" s="26">
        <v>1669716</v>
      </c>
      <c r="I54" s="26">
        <v>1646063</v>
      </c>
      <c r="J54" s="26">
        <v>1763952</v>
      </c>
      <c r="K54" s="60">
        <v>1790275</v>
      </c>
      <c r="L54" s="368">
        <v>3418060</v>
      </c>
      <c r="M54" s="370">
        <v>3528817</v>
      </c>
      <c r="N54" s="349" t="s">
        <v>70</v>
      </c>
      <c r="O54" s="349">
        <f>(M54-L54)/L54</f>
        <v>3.2403468634254522E-2</v>
      </c>
      <c r="P54" s="349">
        <f>M54/$M$60</f>
        <v>0.15385507835287612</v>
      </c>
      <c r="Q54" s="354"/>
      <c r="R54" s="59"/>
      <c r="AA54" s="236"/>
      <c r="AD54"/>
    </row>
    <row r="55" spans="1:39" ht="17.25" x14ac:dyDescent="0.25">
      <c r="A55" s="265" t="s">
        <v>476</v>
      </c>
      <c r="B55" s="26">
        <v>761002</v>
      </c>
      <c r="C55" s="26">
        <v>855033</v>
      </c>
      <c r="D55" s="26">
        <v>917961</v>
      </c>
      <c r="E55" s="26">
        <v>1017533</v>
      </c>
      <c r="F55" s="26">
        <v>1051563</v>
      </c>
      <c r="G55" s="26">
        <v>1161342</v>
      </c>
      <c r="H55" s="26">
        <v>1162138</v>
      </c>
      <c r="I55" s="26">
        <v>1217955</v>
      </c>
      <c r="J55" s="26">
        <v>1393254</v>
      </c>
      <c r="K55" s="60">
        <v>1392132</v>
      </c>
      <c r="L55" s="369"/>
      <c r="M55" s="370"/>
      <c r="N55" s="350"/>
      <c r="O55" s="350"/>
      <c r="P55" s="350"/>
      <c r="Q55" s="355"/>
      <c r="R55" s="59"/>
      <c r="AA55" s="236"/>
      <c r="AD55"/>
    </row>
    <row r="56" spans="1:39" ht="17.25" x14ac:dyDescent="0.25">
      <c r="A56" s="25" t="s">
        <v>92</v>
      </c>
      <c r="B56" s="26">
        <v>1794043</v>
      </c>
      <c r="C56" s="26">
        <v>1930560</v>
      </c>
      <c r="D56" s="26">
        <v>2171669</v>
      </c>
      <c r="E56" s="26">
        <v>2621411</v>
      </c>
      <c r="F56" s="26">
        <v>2749980</v>
      </c>
      <c r="G56" s="26">
        <v>3088341</v>
      </c>
      <c r="H56" s="26">
        <v>3070853</v>
      </c>
      <c r="I56" s="26">
        <v>3273683</v>
      </c>
      <c r="J56" s="26">
        <v>3617060</v>
      </c>
      <c r="K56" s="60">
        <v>3929942</v>
      </c>
      <c r="L56" s="60">
        <v>4392642</v>
      </c>
      <c r="M56" s="299">
        <v>5335881</v>
      </c>
      <c r="N56" s="297">
        <f>(M56-B56)/B56</f>
        <v>1.9742213536687805</v>
      </c>
      <c r="O56" s="27">
        <f>(M56-L56)/L56</f>
        <v>0.21473158978127513</v>
      </c>
      <c r="P56" s="188">
        <f>M56/$M$60</f>
        <v>0.23264238109729779</v>
      </c>
      <c r="Q56" s="238"/>
      <c r="R56" s="59"/>
      <c r="AA56" s="236"/>
      <c r="AD56"/>
    </row>
    <row r="57" spans="1:39" x14ac:dyDescent="0.25">
      <c r="A57" s="25" t="s">
        <v>75</v>
      </c>
      <c r="B57" s="26">
        <v>968594</v>
      </c>
      <c r="C57" s="26">
        <v>1072221</v>
      </c>
      <c r="D57" s="26">
        <v>1036459</v>
      </c>
      <c r="E57" s="26">
        <v>1197397</v>
      </c>
      <c r="F57" s="26">
        <v>1266613</v>
      </c>
      <c r="G57" s="26">
        <v>1375903</v>
      </c>
      <c r="H57" s="26">
        <v>1304314</v>
      </c>
      <c r="I57" s="26">
        <v>1407015</v>
      </c>
      <c r="J57" s="26">
        <v>1475137</v>
      </c>
      <c r="K57" s="60">
        <v>1579339</v>
      </c>
      <c r="L57" s="60">
        <v>1643421</v>
      </c>
      <c r="M57" s="299">
        <v>1746817</v>
      </c>
      <c r="N57" s="297">
        <f t="shared" ref="N57:N60" si="3">(M57-B57)/B57</f>
        <v>0.80345635013225358</v>
      </c>
      <c r="O57" s="27">
        <f>(M57-L57)/L57</f>
        <v>6.2915102094959235E-2</v>
      </c>
      <c r="P57" s="188">
        <f>M57/$M$60</f>
        <v>7.6160556470663124E-2</v>
      </c>
      <c r="Q57" s="238"/>
      <c r="R57" s="59"/>
      <c r="AA57" s="236"/>
      <c r="AD57"/>
    </row>
    <row r="58" spans="1:39" x14ac:dyDescent="0.25">
      <c r="A58" s="25" t="s">
        <v>93</v>
      </c>
      <c r="B58" s="26">
        <v>3877702</v>
      </c>
      <c r="C58" s="26">
        <v>4259830</v>
      </c>
      <c r="D58" s="26">
        <v>3998631</v>
      </c>
      <c r="E58" s="26">
        <v>4635612</v>
      </c>
      <c r="F58" s="26">
        <v>4664744</v>
      </c>
      <c r="G58" s="26">
        <v>5365006</v>
      </c>
      <c r="H58" s="26">
        <v>4991227</v>
      </c>
      <c r="I58" s="26">
        <v>5052207</v>
      </c>
      <c r="J58" s="26">
        <v>5192734</v>
      </c>
      <c r="K58" s="60">
        <v>5410041</v>
      </c>
      <c r="L58" s="60">
        <v>6062541</v>
      </c>
      <c r="M58" s="299">
        <v>6194604</v>
      </c>
      <c r="N58" s="297">
        <f t="shared" si="3"/>
        <v>0.59749356706626755</v>
      </c>
      <c r="O58" s="27">
        <f>(M58-L58)/L58</f>
        <v>2.1783440309929451E-2</v>
      </c>
      <c r="P58" s="188">
        <f>M58/$M$60</f>
        <v>0.27008237712101246</v>
      </c>
      <c r="Q58" s="238"/>
      <c r="R58" s="59"/>
      <c r="AA58" s="236"/>
      <c r="AD58"/>
    </row>
    <row r="59" spans="1:39" x14ac:dyDescent="0.25">
      <c r="A59" s="25" t="s">
        <v>78</v>
      </c>
      <c r="B59" s="26">
        <v>3731897</v>
      </c>
      <c r="C59" s="26">
        <v>3899688</v>
      </c>
      <c r="D59" s="26">
        <v>3816856</v>
      </c>
      <c r="E59" s="26">
        <v>4394605</v>
      </c>
      <c r="F59" s="26">
        <v>4468877</v>
      </c>
      <c r="G59" s="26">
        <v>4785820</v>
      </c>
      <c r="H59" s="26">
        <v>4743522</v>
      </c>
      <c r="I59" s="26">
        <v>4853110</v>
      </c>
      <c r="J59" s="26">
        <v>5093693</v>
      </c>
      <c r="K59" s="60">
        <v>5510354</v>
      </c>
      <c r="L59" s="60">
        <v>5905533</v>
      </c>
      <c r="M59" s="299">
        <v>6129861</v>
      </c>
      <c r="N59" s="297">
        <f t="shared" si="3"/>
        <v>0.64255899881481193</v>
      </c>
      <c r="O59" s="27">
        <f>(M59-L59)/L59</f>
        <v>3.7986071705974719E-2</v>
      </c>
      <c r="P59" s="188">
        <f>M59/$M$60</f>
        <v>0.26725960695815049</v>
      </c>
      <c r="Q59" s="238"/>
      <c r="R59" s="59"/>
      <c r="AA59" s="236"/>
      <c r="AD59"/>
    </row>
    <row r="60" spans="1:39" ht="21" customHeight="1" x14ac:dyDescent="0.25">
      <c r="A60" s="6" t="s">
        <v>79</v>
      </c>
      <c r="B60" s="47">
        <v>12381713</v>
      </c>
      <c r="C60" s="47">
        <v>13440560</v>
      </c>
      <c r="D60" s="47">
        <v>13288461</v>
      </c>
      <c r="E60" s="47">
        <v>15415585</v>
      </c>
      <c r="F60" s="47">
        <v>15821265</v>
      </c>
      <c r="G60" s="47">
        <v>17521336</v>
      </c>
      <c r="H60" s="47">
        <v>16941770</v>
      </c>
      <c r="I60" s="47">
        <v>17450033</v>
      </c>
      <c r="J60" s="61">
        <v>18535830</v>
      </c>
      <c r="K60" s="62">
        <v>19612083</v>
      </c>
      <c r="L60" s="267">
        <v>21422197</v>
      </c>
      <c r="M60" s="267">
        <f>SUM(M54:M59)</f>
        <v>22935980</v>
      </c>
      <c r="N60" s="298">
        <f t="shared" si="3"/>
        <v>0.85240765958635933</v>
      </c>
      <c r="O60" s="7">
        <f>(M60-L60)/L60</f>
        <v>7.0664227389935774E-2</v>
      </c>
      <c r="P60" s="268">
        <f>M60/$M$60</f>
        <v>1</v>
      </c>
      <c r="Q60" s="238"/>
      <c r="R60" s="59"/>
      <c r="AA60" s="236"/>
      <c r="AD60"/>
    </row>
    <row r="61" spans="1:39" x14ac:dyDescent="0.25">
      <c r="A61" s="130" t="s">
        <v>94</v>
      </c>
      <c r="B61" s="63"/>
      <c r="C61" s="63"/>
      <c r="D61" s="63"/>
      <c r="E61" s="63"/>
      <c r="F61" s="63"/>
      <c r="G61" s="63"/>
      <c r="H61" s="63"/>
      <c r="I61" s="63"/>
      <c r="J61" s="63"/>
      <c r="K61" s="63"/>
      <c r="L61" s="63"/>
      <c r="M61" s="63"/>
      <c r="N61" s="63"/>
      <c r="O61" s="63"/>
      <c r="P61" s="63"/>
      <c r="Q61" s="63"/>
      <c r="R61" s="63"/>
      <c r="S61" s="64"/>
      <c r="T61" s="64"/>
      <c r="U61" s="64"/>
      <c r="V61" s="64"/>
      <c r="W61" s="64"/>
      <c r="X61" s="64"/>
      <c r="Y61" s="64"/>
      <c r="Z61" s="64"/>
      <c r="AA61" s="65"/>
      <c r="AB61" s="66"/>
      <c r="AC61" s="66"/>
      <c r="AD61" s="66"/>
      <c r="AE61" s="66"/>
      <c r="AH61" s="10"/>
      <c r="AI61" s="10"/>
    </row>
    <row r="62" spans="1:39" ht="17.25" x14ac:dyDescent="0.25">
      <c r="A62" s="130" t="s">
        <v>466</v>
      </c>
      <c r="B62" s="63"/>
      <c r="C62" s="63"/>
      <c r="D62" s="63"/>
      <c r="E62" s="63"/>
      <c r="F62" s="63"/>
      <c r="G62" s="63"/>
      <c r="H62" s="63"/>
      <c r="I62" s="63"/>
      <c r="J62" s="63"/>
      <c r="K62" s="63"/>
      <c r="L62" s="63"/>
      <c r="M62" s="63"/>
      <c r="N62" s="63"/>
      <c r="O62" s="63"/>
      <c r="P62" s="63"/>
      <c r="Q62" s="63"/>
      <c r="R62" s="63"/>
      <c r="S62" s="64"/>
      <c r="T62" s="64"/>
      <c r="U62" s="64"/>
      <c r="V62" s="64"/>
      <c r="W62" s="64"/>
      <c r="X62" s="64"/>
      <c r="Y62" s="64"/>
      <c r="Z62" s="64"/>
      <c r="AA62" s="65"/>
      <c r="AB62" s="66"/>
      <c r="AC62" s="66"/>
      <c r="AD62" s="66"/>
      <c r="AH62" s="10"/>
      <c r="AI62" s="10"/>
      <c r="AJ62" s="10"/>
      <c r="AK62" s="10"/>
      <c r="AL62" s="10"/>
      <c r="AM62" s="10"/>
    </row>
    <row r="63" spans="1:39" s="236" customFormat="1" ht="17.25" x14ac:dyDescent="0.25">
      <c r="A63" s="266" t="s">
        <v>506</v>
      </c>
      <c r="B63" s="63"/>
      <c r="C63" s="63"/>
      <c r="D63" s="63"/>
      <c r="E63" s="63"/>
      <c r="F63" s="63"/>
      <c r="G63" s="63"/>
      <c r="H63" s="63"/>
      <c r="I63" s="63"/>
      <c r="J63" s="63"/>
      <c r="K63" s="63"/>
      <c r="L63" s="63"/>
      <c r="M63" s="63"/>
      <c r="N63" s="63"/>
      <c r="O63" s="63"/>
      <c r="P63" s="63"/>
      <c r="Q63" s="63"/>
      <c r="R63" s="63"/>
      <c r="S63" s="64"/>
      <c r="T63" s="64"/>
      <c r="U63" s="64"/>
      <c r="V63" s="64"/>
      <c r="W63" s="64"/>
      <c r="X63" s="64"/>
      <c r="Y63" s="64"/>
      <c r="Z63" s="64"/>
      <c r="AA63" s="65"/>
      <c r="AB63" s="66"/>
      <c r="AC63" s="66"/>
      <c r="AD63" s="66"/>
      <c r="AH63" s="10"/>
      <c r="AI63" s="10"/>
      <c r="AJ63" s="10"/>
      <c r="AK63" s="10"/>
      <c r="AL63" s="10"/>
      <c r="AM63" s="10"/>
    </row>
    <row r="64" spans="1:39" ht="26.25" x14ac:dyDescent="0.4">
      <c r="A64" s="351" t="s">
        <v>62</v>
      </c>
      <c r="B64" s="352"/>
      <c r="C64" s="352"/>
      <c r="D64" s="352"/>
      <c r="E64" s="352"/>
      <c r="F64" s="352"/>
      <c r="G64" s="352"/>
      <c r="H64" s="352"/>
      <c r="I64" s="352"/>
      <c r="J64" s="352"/>
      <c r="K64" s="352"/>
      <c r="L64" s="352"/>
      <c r="M64" s="352"/>
      <c r="N64" s="352"/>
      <c r="O64" s="352"/>
      <c r="P64" s="353"/>
      <c r="Q64" s="10"/>
      <c r="R64" s="10"/>
      <c r="S64" s="10"/>
      <c r="T64" s="10"/>
      <c r="U64" s="10"/>
      <c r="AD64"/>
    </row>
    <row r="65" spans="1:30" s="11" customFormat="1" ht="17.25" x14ac:dyDescent="0.25">
      <c r="A65" s="12" t="s">
        <v>510</v>
      </c>
      <c r="B65" s="12">
        <v>2004</v>
      </c>
      <c r="C65" s="12">
        <v>2005</v>
      </c>
      <c r="D65" s="12">
        <v>2006</v>
      </c>
      <c r="E65" s="12">
        <v>2007</v>
      </c>
      <c r="F65" s="12">
        <v>2008</v>
      </c>
      <c r="G65" s="12">
        <v>2009</v>
      </c>
      <c r="H65" s="12">
        <v>2010</v>
      </c>
      <c r="I65" s="12">
        <v>2011</v>
      </c>
      <c r="J65" s="12">
        <v>2012</v>
      </c>
      <c r="K65" s="12">
        <v>2013</v>
      </c>
      <c r="L65" s="68" t="s">
        <v>96</v>
      </c>
      <c r="M65" s="40">
        <v>2015</v>
      </c>
      <c r="N65" s="40">
        <v>2016</v>
      </c>
      <c r="O65" s="302" t="s">
        <v>508</v>
      </c>
      <c r="P65" s="12" t="s">
        <v>445</v>
      </c>
    </row>
    <row r="66" spans="1:30" x14ac:dyDescent="0.25">
      <c r="A66" s="6" t="s">
        <v>79</v>
      </c>
      <c r="B66" s="32" t="s">
        <v>70</v>
      </c>
      <c r="C66" s="32" t="s">
        <v>70</v>
      </c>
      <c r="D66" s="32" t="s">
        <v>70</v>
      </c>
      <c r="E66" s="3">
        <v>1151</v>
      </c>
      <c r="F66" s="3">
        <v>1145</v>
      </c>
      <c r="G66" s="3">
        <v>1152</v>
      </c>
      <c r="H66" s="3">
        <v>1141</v>
      </c>
      <c r="I66" s="3">
        <v>1173</v>
      </c>
      <c r="J66" s="3">
        <v>1200</v>
      </c>
      <c r="K66" s="3">
        <v>1231</v>
      </c>
      <c r="L66" s="3">
        <v>1259</v>
      </c>
      <c r="M66" s="3">
        <v>1257</v>
      </c>
      <c r="N66" s="232">
        <v>1280</v>
      </c>
      <c r="O66" s="234">
        <v>1277</v>
      </c>
      <c r="P66" s="25"/>
      <c r="AD66"/>
    </row>
    <row r="67" spans="1:30" x14ac:dyDescent="0.25">
      <c r="A67" s="25" t="s">
        <v>69</v>
      </c>
      <c r="B67" s="45" t="s">
        <v>70</v>
      </c>
      <c r="C67" s="45" t="s">
        <v>70</v>
      </c>
      <c r="D67" s="45" t="s">
        <v>70</v>
      </c>
      <c r="E67" s="25">
        <v>60</v>
      </c>
      <c r="F67" s="25">
        <v>60</v>
      </c>
      <c r="G67" s="25">
        <v>58</v>
      </c>
      <c r="H67" s="25">
        <v>59</v>
      </c>
      <c r="I67" s="25">
        <v>59</v>
      </c>
      <c r="J67" s="25">
        <v>64</v>
      </c>
      <c r="K67" s="25">
        <v>71</v>
      </c>
      <c r="L67" s="25">
        <v>75</v>
      </c>
      <c r="M67" s="41">
        <v>80</v>
      </c>
      <c r="N67" s="233">
        <v>72</v>
      </c>
      <c r="O67" s="238"/>
      <c r="P67" s="25"/>
      <c r="AD67"/>
    </row>
    <row r="68" spans="1:30" x14ac:dyDescent="0.25">
      <c r="A68" s="25" t="s">
        <v>91</v>
      </c>
      <c r="B68" s="45" t="s">
        <v>70</v>
      </c>
      <c r="C68" s="45" t="s">
        <v>70</v>
      </c>
      <c r="D68" s="45" t="s">
        <v>70</v>
      </c>
      <c r="E68" s="25">
        <v>82</v>
      </c>
      <c r="F68" s="25">
        <v>81</v>
      </c>
      <c r="G68" s="25">
        <v>79</v>
      </c>
      <c r="H68" s="25">
        <v>80</v>
      </c>
      <c r="I68" s="25">
        <v>80</v>
      </c>
      <c r="J68" s="25">
        <v>83</v>
      </c>
      <c r="K68" s="25">
        <v>89</v>
      </c>
      <c r="L68" s="25">
        <v>94</v>
      </c>
      <c r="M68" s="41">
        <v>91</v>
      </c>
      <c r="N68" s="233">
        <v>96</v>
      </c>
      <c r="O68" s="238"/>
      <c r="P68" s="25"/>
      <c r="AD68"/>
    </row>
    <row r="69" spans="1:30" x14ac:dyDescent="0.25">
      <c r="A69" s="25" t="s">
        <v>72</v>
      </c>
      <c r="B69" s="45" t="s">
        <v>70</v>
      </c>
      <c r="C69" s="45" t="s">
        <v>70</v>
      </c>
      <c r="D69" s="45" t="s">
        <v>70</v>
      </c>
      <c r="E69" s="25">
        <v>90</v>
      </c>
      <c r="F69" s="25">
        <v>95</v>
      </c>
      <c r="G69" s="25">
        <v>95</v>
      </c>
      <c r="H69" s="25">
        <v>90</v>
      </c>
      <c r="I69" s="25">
        <v>94</v>
      </c>
      <c r="J69" s="25">
        <v>99</v>
      </c>
      <c r="K69" s="25">
        <v>99</v>
      </c>
      <c r="L69" s="25">
        <v>98</v>
      </c>
      <c r="M69" s="41">
        <v>102</v>
      </c>
      <c r="N69" s="233">
        <v>99</v>
      </c>
      <c r="O69" s="238"/>
      <c r="P69" s="25"/>
      <c r="AD69"/>
    </row>
    <row r="70" spans="1:30" x14ac:dyDescent="0.25">
      <c r="A70" s="25" t="s">
        <v>73</v>
      </c>
      <c r="B70" s="45" t="s">
        <v>70</v>
      </c>
      <c r="C70" s="45" t="s">
        <v>70</v>
      </c>
      <c r="D70" s="45" t="s">
        <v>70</v>
      </c>
      <c r="E70" s="25">
        <v>121</v>
      </c>
      <c r="F70" s="25">
        <v>122</v>
      </c>
      <c r="G70" s="25">
        <v>121</v>
      </c>
      <c r="H70" s="25">
        <v>122</v>
      </c>
      <c r="I70" s="25">
        <v>125</v>
      </c>
      <c r="J70" s="25">
        <v>126</v>
      </c>
      <c r="K70" s="25">
        <v>129</v>
      </c>
      <c r="L70" s="25">
        <v>126</v>
      </c>
      <c r="M70" s="41">
        <v>117</v>
      </c>
      <c r="N70" s="233">
        <v>132</v>
      </c>
      <c r="O70" s="238"/>
      <c r="P70" s="25"/>
      <c r="AD70"/>
    </row>
    <row r="71" spans="1:30" x14ac:dyDescent="0.25">
      <c r="A71" s="25" t="s">
        <v>74</v>
      </c>
      <c r="B71" s="45" t="s">
        <v>70</v>
      </c>
      <c r="C71" s="45" t="s">
        <v>70</v>
      </c>
      <c r="D71" s="45" t="s">
        <v>70</v>
      </c>
      <c r="E71" s="25">
        <v>124</v>
      </c>
      <c r="F71" s="25">
        <v>126</v>
      </c>
      <c r="G71" s="25">
        <v>128</v>
      </c>
      <c r="H71" s="25">
        <v>125</v>
      </c>
      <c r="I71" s="25">
        <v>130</v>
      </c>
      <c r="J71" s="25">
        <v>131</v>
      </c>
      <c r="K71" s="25">
        <v>137</v>
      </c>
      <c r="L71" s="25">
        <v>138</v>
      </c>
      <c r="M71" s="41">
        <v>155</v>
      </c>
      <c r="N71" s="233">
        <v>138</v>
      </c>
      <c r="O71" s="238"/>
      <c r="P71" s="25"/>
      <c r="AD71"/>
    </row>
    <row r="72" spans="1:30" x14ac:dyDescent="0.25">
      <c r="A72" s="25" t="s">
        <v>75</v>
      </c>
      <c r="B72" s="45" t="s">
        <v>70</v>
      </c>
      <c r="C72" s="45" t="s">
        <v>70</v>
      </c>
      <c r="D72" s="45" t="s">
        <v>70</v>
      </c>
      <c r="E72" s="25">
        <v>174</v>
      </c>
      <c r="F72" s="25">
        <v>176</v>
      </c>
      <c r="G72" s="25">
        <v>172</v>
      </c>
      <c r="H72" s="25">
        <v>166</v>
      </c>
      <c r="I72" s="25">
        <v>168</v>
      </c>
      <c r="J72" s="25">
        <v>166</v>
      </c>
      <c r="K72" s="25">
        <v>171</v>
      </c>
      <c r="L72" s="25">
        <v>174</v>
      </c>
      <c r="M72" s="41">
        <v>164</v>
      </c>
      <c r="N72" s="233">
        <v>178</v>
      </c>
      <c r="O72" s="238"/>
      <c r="P72" s="25"/>
      <c r="AD72"/>
    </row>
    <row r="73" spans="1:30" x14ac:dyDescent="0.25">
      <c r="A73" s="25" t="s">
        <v>76</v>
      </c>
      <c r="B73" s="45" t="s">
        <v>70</v>
      </c>
      <c r="C73" s="45" t="s">
        <v>70</v>
      </c>
      <c r="D73" s="45" t="s">
        <v>70</v>
      </c>
      <c r="E73" s="25">
        <v>15</v>
      </c>
      <c r="F73" s="25">
        <v>17</v>
      </c>
      <c r="G73" s="25">
        <v>17</v>
      </c>
      <c r="H73" s="25">
        <v>18</v>
      </c>
      <c r="I73" s="25">
        <v>18</v>
      </c>
      <c r="J73" s="25">
        <v>17</v>
      </c>
      <c r="K73" s="25">
        <v>22</v>
      </c>
      <c r="L73" s="25">
        <v>26</v>
      </c>
      <c r="M73" s="41">
        <v>25</v>
      </c>
      <c r="N73" s="233">
        <v>29</v>
      </c>
      <c r="O73" s="238"/>
      <c r="P73" s="25"/>
      <c r="AD73"/>
    </row>
    <row r="74" spans="1:30" x14ac:dyDescent="0.25">
      <c r="A74" s="25" t="s">
        <v>77</v>
      </c>
      <c r="B74" s="45" t="s">
        <v>70</v>
      </c>
      <c r="C74" s="45" t="s">
        <v>70</v>
      </c>
      <c r="D74" s="45" t="s">
        <v>70</v>
      </c>
      <c r="E74" s="25">
        <v>241</v>
      </c>
      <c r="F74" s="25">
        <v>244</v>
      </c>
      <c r="G74" s="25">
        <v>241</v>
      </c>
      <c r="H74" s="25">
        <v>239</v>
      </c>
      <c r="I74" s="25">
        <v>243</v>
      </c>
      <c r="J74" s="25">
        <v>250</v>
      </c>
      <c r="K74" s="25">
        <v>246</v>
      </c>
      <c r="L74" s="25">
        <v>253</v>
      </c>
      <c r="M74" s="41">
        <v>247</v>
      </c>
      <c r="N74" s="233">
        <v>256</v>
      </c>
      <c r="O74" s="238"/>
      <c r="P74" s="25"/>
      <c r="AD74"/>
    </row>
    <row r="75" spans="1:30" x14ac:dyDescent="0.25">
      <c r="A75" s="25" t="s">
        <v>78</v>
      </c>
      <c r="B75" s="45" t="s">
        <v>70</v>
      </c>
      <c r="C75" s="45" t="s">
        <v>70</v>
      </c>
      <c r="D75" s="45" t="s">
        <v>70</v>
      </c>
      <c r="E75" s="25">
        <v>244</v>
      </c>
      <c r="F75" s="25">
        <v>244</v>
      </c>
      <c r="G75" s="25">
        <v>241</v>
      </c>
      <c r="H75" s="25">
        <v>242</v>
      </c>
      <c r="I75" s="25">
        <v>256</v>
      </c>
      <c r="J75" s="25">
        <v>264</v>
      </c>
      <c r="K75" s="25">
        <v>267</v>
      </c>
      <c r="L75" s="25">
        <v>275</v>
      </c>
      <c r="M75" s="41">
        <v>276</v>
      </c>
      <c r="N75" s="233">
        <v>280</v>
      </c>
      <c r="O75" s="238"/>
      <c r="P75" s="25"/>
      <c r="AD75"/>
    </row>
    <row r="76" spans="1:30" s="181" customFormat="1" ht="17.25" x14ac:dyDescent="0.25">
      <c r="A76" s="12" t="s">
        <v>511</v>
      </c>
      <c r="B76" s="12">
        <v>2004</v>
      </c>
      <c r="C76" s="12">
        <v>2005</v>
      </c>
      <c r="D76" s="12">
        <v>2006</v>
      </c>
      <c r="E76" s="12">
        <v>2007</v>
      </c>
      <c r="F76" s="12">
        <v>2008</v>
      </c>
      <c r="G76" s="12">
        <v>2009</v>
      </c>
      <c r="H76" s="12">
        <v>2010</v>
      </c>
      <c r="I76" s="12">
        <v>2011</v>
      </c>
      <c r="J76" s="12">
        <v>2012</v>
      </c>
      <c r="K76" s="12">
        <v>2013</v>
      </c>
      <c r="L76" s="68" t="s">
        <v>96</v>
      </c>
      <c r="M76" s="12">
        <v>2015</v>
      </c>
      <c r="N76" s="40">
        <v>2016</v>
      </c>
      <c r="O76" s="302" t="s">
        <v>508</v>
      </c>
      <c r="P76" s="12"/>
    </row>
    <row r="77" spans="1:30" x14ac:dyDescent="0.25">
      <c r="A77" s="6" t="s">
        <v>79</v>
      </c>
      <c r="B77" s="32" t="s">
        <v>70</v>
      </c>
      <c r="C77" s="32" t="s">
        <v>70</v>
      </c>
      <c r="D77" s="32" t="s">
        <v>70</v>
      </c>
      <c r="E77" s="6">
        <v>498</v>
      </c>
      <c r="F77" s="6">
        <v>491</v>
      </c>
      <c r="G77" s="6">
        <v>492</v>
      </c>
      <c r="H77" s="6">
        <v>489</v>
      </c>
      <c r="I77" s="6">
        <v>495</v>
      </c>
      <c r="J77" s="6">
        <v>682</v>
      </c>
      <c r="K77" s="6">
        <v>528</v>
      </c>
      <c r="L77" s="6">
        <v>549</v>
      </c>
      <c r="M77" s="235">
        <v>546</v>
      </c>
      <c r="N77" s="234">
        <v>558</v>
      </c>
      <c r="O77" s="234">
        <v>684</v>
      </c>
      <c r="P77" s="6"/>
      <c r="AD77"/>
    </row>
    <row r="78" spans="1:30" x14ac:dyDescent="0.25">
      <c r="A78" s="25" t="s">
        <v>69</v>
      </c>
      <c r="B78" s="45" t="s">
        <v>70</v>
      </c>
      <c r="C78" s="45" t="s">
        <v>70</v>
      </c>
      <c r="D78" s="45" t="s">
        <v>70</v>
      </c>
      <c r="E78" s="25">
        <v>21</v>
      </c>
      <c r="F78" s="25">
        <v>20</v>
      </c>
      <c r="G78" s="25">
        <v>17</v>
      </c>
      <c r="H78" s="25">
        <v>17</v>
      </c>
      <c r="I78" s="25">
        <v>17</v>
      </c>
      <c r="J78" s="25">
        <v>40</v>
      </c>
      <c r="K78" s="25">
        <v>22</v>
      </c>
      <c r="L78" s="25">
        <v>24</v>
      </c>
      <c r="M78" s="41">
        <v>23</v>
      </c>
      <c r="N78" s="4">
        <v>24</v>
      </c>
      <c r="O78" s="4"/>
      <c r="P78" s="6"/>
      <c r="AD78"/>
    </row>
    <row r="79" spans="1:30" x14ac:dyDescent="0.25">
      <c r="A79" s="25" t="s">
        <v>91</v>
      </c>
      <c r="B79" s="45" t="s">
        <v>70</v>
      </c>
      <c r="C79" s="45" t="s">
        <v>70</v>
      </c>
      <c r="D79" s="45" t="s">
        <v>70</v>
      </c>
      <c r="E79" s="25">
        <v>37</v>
      </c>
      <c r="F79" s="25">
        <v>38</v>
      </c>
      <c r="G79" s="25">
        <v>38</v>
      </c>
      <c r="H79" s="25">
        <v>40</v>
      </c>
      <c r="I79" s="25">
        <v>40</v>
      </c>
      <c r="J79" s="25">
        <v>58</v>
      </c>
      <c r="K79" s="25">
        <v>45</v>
      </c>
      <c r="L79" s="25">
        <v>47</v>
      </c>
      <c r="M79" s="41">
        <v>46</v>
      </c>
      <c r="N79" s="4">
        <v>47</v>
      </c>
      <c r="O79" s="4"/>
      <c r="P79" s="6"/>
      <c r="AD79"/>
    </row>
    <row r="80" spans="1:30" x14ac:dyDescent="0.25">
      <c r="A80" s="25" t="s">
        <v>72</v>
      </c>
      <c r="B80" s="45" t="s">
        <v>70</v>
      </c>
      <c r="C80" s="45" t="s">
        <v>70</v>
      </c>
      <c r="D80" s="45" t="s">
        <v>70</v>
      </c>
      <c r="E80" s="25">
        <v>36</v>
      </c>
      <c r="F80" s="25">
        <v>38</v>
      </c>
      <c r="G80" s="25">
        <v>38</v>
      </c>
      <c r="H80" s="25">
        <v>38</v>
      </c>
      <c r="I80" s="25">
        <v>37</v>
      </c>
      <c r="J80" s="25">
        <v>58</v>
      </c>
      <c r="K80" s="25">
        <v>42</v>
      </c>
      <c r="L80" s="25">
        <v>42</v>
      </c>
      <c r="M80" s="41">
        <v>43</v>
      </c>
      <c r="N80" s="4">
        <v>42</v>
      </c>
      <c r="O80" s="4"/>
      <c r="P80" s="6"/>
      <c r="AD80"/>
    </row>
    <row r="81" spans="1:30" x14ac:dyDescent="0.25">
      <c r="A81" s="25" t="s">
        <v>73</v>
      </c>
      <c r="B81" s="45" t="s">
        <v>70</v>
      </c>
      <c r="C81" s="45" t="s">
        <v>70</v>
      </c>
      <c r="D81" s="45" t="s">
        <v>70</v>
      </c>
      <c r="E81" s="25">
        <v>45</v>
      </c>
      <c r="F81" s="25">
        <v>47</v>
      </c>
      <c r="G81" s="25">
        <v>47</v>
      </c>
      <c r="H81" s="25">
        <v>48</v>
      </c>
      <c r="I81" s="25">
        <v>49</v>
      </c>
      <c r="J81" s="25">
        <v>61</v>
      </c>
      <c r="K81" s="25">
        <v>49</v>
      </c>
      <c r="L81" s="25">
        <v>51</v>
      </c>
      <c r="M81" s="41">
        <v>56</v>
      </c>
      <c r="N81" s="4">
        <v>58</v>
      </c>
      <c r="O81" s="4"/>
      <c r="P81" s="6"/>
      <c r="AD81"/>
    </row>
    <row r="82" spans="1:30" x14ac:dyDescent="0.25">
      <c r="A82" s="25" t="s">
        <v>74</v>
      </c>
      <c r="B82" s="45" t="s">
        <v>70</v>
      </c>
      <c r="C82" s="45" t="s">
        <v>70</v>
      </c>
      <c r="D82" s="45" t="s">
        <v>70</v>
      </c>
      <c r="E82" s="25">
        <v>62</v>
      </c>
      <c r="F82" s="25">
        <v>63</v>
      </c>
      <c r="G82" s="25">
        <v>66</v>
      </c>
      <c r="H82" s="25">
        <v>58</v>
      </c>
      <c r="I82" s="25">
        <v>59</v>
      </c>
      <c r="J82" s="25">
        <v>79</v>
      </c>
      <c r="K82" s="25">
        <v>63</v>
      </c>
      <c r="L82" s="25">
        <v>64</v>
      </c>
      <c r="M82" s="41">
        <v>64</v>
      </c>
      <c r="N82" s="4">
        <v>61</v>
      </c>
      <c r="O82" s="4"/>
      <c r="P82" s="6"/>
      <c r="AD82"/>
    </row>
    <row r="83" spans="1:30" x14ac:dyDescent="0.25">
      <c r="A83" s="25" t="s">
        <v>75</v>
      </c>
      <c r="B83" s="45" t="s">
        <v>70</v>
      </c>
      <c r="C83" s="45" t="s">
        <v>70</v>
      </c>
      <c r="D83" s="45" t="s">
        <v>70</v>
      </c>
      <c r="E83" s="25">
        <v>77</v>
      </c>
      <c r="F83" s="25">
        <v>76</v>
      </c>
      <c r="G83" s="25">
        <v>77</v>
      </c>
      <c r="H83" s="25">
        <v>73</v>
      </c>
      <c r="I83" s="25">
        <v>74</v>
      </c>
      <c r="J83" s="25">
        <v>95</v>
      </c>
      <c r="K83" s="25">
        <v>76</v>
      </c>
      <c r="L83" s="25">
        <v>74</v>
      </c>
      <c r="M83" s="41">
        <v>76</v>
      </c>
      <c r="N83" s="4">
        <v>78</v>
      </c>
      <c r="O83" s="4"/>
      <c r="P83" s="6"/>
      <c r="AD83"/>
    </row>
    <row r="84" spans="1:30" x14ac:dyDescent="0.25">
      <c r="A84" s="25" t="s">
        <v>76</v>
      </c>
      <c r="B84" s="45" t="s">
        <v>70</v>
      </c>
      <c r="C84" s="45" t="s">
        <v>70</v>
      </c>
      <c r="D84" s="45" t="s">
        <v>70</v>
      </c>
      <c r="E84" s="25">
        <v>7</v>
      </c>
      <c r="F84" s="25">
        <v>10</v>
      </c>
      <c r="G84" s="25">
        <v>9</v>
      </c>
      <c r="H84" s="25">
        <v>9</v>
      </c>
      <c r="I84" s="25">
        <v>9</v>
      </c>
      <c r="J84" s="25">
        <v>9</v>
      </c>
      <c r="K84" s="25">
        <v>12</v>
      </c>
      <c r="L84" s="25">
        <v>16</v>
      </c>
      <c r="M84" s="41">
        <v>14</v>
      </c>
      <c r="N84" s="4">
        <v>19</v>
      </c>
      <c r="O84" s="4"/>
      <c r="P84" s="6"/>
      <c r="AD84"/>
    </row>
    <row r="85" spans="1:30" x14ac:dyDescent="0.25">
      <c r="A85" s="25" t="s">
        <v>77</v>
      </c>
      <c r="B85" s="45" t="s">
        <v>70</v>
      </c>
      <c r="C85" s="45" t="s">
        <v>70</v>
      </c>
      <c r="D85" s="45" t="s">
        <v>70</v>
      </c>
      <c r="E85" s="25">
        <v>102</v>
      </c>
      <c r="F85" s="25">
        <v>100</v>
      </c>
      <c r="G85" s="25">
        <v>100</v>
      </c>
      <c r="H85" s="25">
        <v>100</v>
      </c>
      <c r="I85" s="25">
        <v>100</v>
      </c>
      <c r="J85" s="25">
        <v>136</v>
      </c>
      <c r="K85" s="25">
        <v>104</v>
      </c>
      <c r="L85" s="25">
        <v>106</v>
      </c>
      <c r="M85" s="41">
        <v>105</v>
      </c>
      <c r="N85" s="4">
        <v>109</v>
      </c>
      <c r="O85" s="4"/>
      <c r="P85" s="6"/>
      <c r="AD85"/>
    </row>
    <row r="86" spans="1:30" x14ac:dyDescent="0.25">
      <c r="A86" s="25" t="s">
        <v>78</v>
      </c>
      <c r="B86" s="45" t="s">
        <v>70</v>
      </c>
      <c r="C86" s="45" t="s">
        <v>70</v>
      </c>
      <c r="D86" s="45" t="s">
        <v>70</v>
      </c>
      <c r="E86" s="25">
        <v>111</v>
      </c>
      <c r="F86" s="25">
        <v>111</v>
      </c>
      <c r="G86" s="25">
        <v>100</v>
      </c>
      <c r="H86" s="25">
        <v>106</v>
      </c>
      <c r="I86" s="25">
        <v>110</v>
      </c>
      <c r="J86" s="25">
        <v>146</v>
      </c>
      <c r="K86" s="25">
        <v>115</v>
      </c>
      <c r="L86" s="25">
        <v>125</v>
      </c>
      <c r="M86" s="41">
        <v>119</v>
      </c>
      <c r="N86" s="4">
        <v>120</v>
      </c>
      <c r="O86" s="4"/>
      <c r="P86" s="6"/>
      <c r="AD86"/>
    </row>
    <row r="87" spans="1:30" s="181" customFormat="1" ht="17.25" x14ac:dyDescent="0.25">
      <c r="A87" s="12" t="s">
        <v>512</v>
      </c>
      <c r="B87" s="12">
        <v>2004</v>
      </c>
      <c r="C87" s="12">
        <v>2005</v>
      </c>
      <c r="D87" s="12">
        <v>2006</v>
      </c>
      <c r="E87" s="12">
        <v>2007</v>
      </c>
      <c r="F87" s="12">
        <v>2008</v>
      </c>
      <c r="G87" s="12">
        <v>2009</v>
      </c>
      <c r="H87" s="12">
        <v>2010</v>
      </c>
      <c r="I87" s="12">
        <v>2011</v>
      </c>
      <c r="J87" s="12">
        <v>2012</v>
      </c>
      <c r="K87" s="12">
        <v>2013</v>
      </c>
      <c r="L87" s="68" t="s">
        <v>96</v>
      </c>
      <c r="M87" s="68" t="s">
        <v>97</v>
      </c>
      <c r="N87" s="12">
        <v>2015</v>
      </c>
      <c r="O87" s="68" t="s">
        <v>468</v>
      </c>
      <c r="P87" s="68" t="s">
        <v>505</v>
      </c>
      <c r="Q87" s="12" t="s">
        <v>445</v>
      </c>
    </row>
    <row r="88" spans="1:30" x14ac:dyDescent="0.25">
      <c r="A88" s="3" t="s">
        <v>79</v>
      </c>
      <c r="B88" s="69">
        <v>6303389</v>
      </c>
      <c r="C88" s="69">
        <v>6348640</v>
      </c>
      <c r="D88" s="69">
        <v>6253594</v>
      </c>
      <c r="E88" s="69">
        <v>6724915</v>
      </c>
      <c r="F88" s="69">
        <v>6480037</v>
      </c>
      <c r="G88" s="69">
        <v>7023917</v>
      </c>
      <c r="H88" s="69">
        <v>6671488</v>
      </c>
      <c r="I88" s="69">
        <v>6922119</v>
      </c>
      <c r="J88" s="69">
        <v>10758679</v>
      </c>
      <c r="K88" s="69">
        <v>11382448</v>
      </c>
      <c r="L88" s="70">
        <v>11013279</v>
      </c>
      <c r="M88" s="70">
        <v>18000000</v>
      </c>
      <c r="N88" s="69">
        <v>18029906</v>
      </c>
      <c r="O88" s="239">
        <v>26000000</v>
      </c>
      <c r="P88" s="239">
        <v>26000000</v>
      </c>
      <c r="Q88" s="6"/>
      <c r="R88" s="296"/>
      <c r="AD88"/>
    </row>
    <row r="89" spans="1:30" x14ac:dyDescent="0.25">
      <c r="A89" s="25" t="s">
        <v>69</v>
      </c>
      <c r="B89" s="32" t="s">
        <v>70</v>
      </c>
      <c r="C89" s="32" t="s">
        <v>70</v>
      </c>
      <c r="D89" s="32" t="s">
        <v>70</v>
      </c>
      <c r="E89" s="32" t="s">
        <v>70</v>
      </c>
      <c r="F89" s="32" t="s">
        <v>70</v>
      </c>
      <c r="G89" s="32" t="s">
        <v>70</v>
      </c>
      <c r="H89" s="32" t="s">
        <v>70</v>
      </c>
      <c r="I89" s="32" t="s">
        <v>70</v>
      </c>
      <c r="J89" s="32" t="s">
        <v>70</v>
      </c>
      <c r="K89" s="26">
        <v>766411</v>
      </c>
      <c r="L89" s="71">
        <v>708361</v>
      </c>
      <c r="M89" s="71">
        <v>900000</v>
      </c>
      <c r="N89" s="26">
        <v>1244188</v>
      </c>
      <c r="O89" s="240"/>
      <c r="P89" s="32" t="s">
        <v>70</v>
      </c>
      <c r="Q89" s="238"/>
      <c r="AD89"/>
    </row>
    <row r="90" spans="1:30" x14ac:dyDescent="0.25">
      <c r="A90" s="25" t="s">
        <v>91</v>
      </c>
      <c r="B90" s="45" t="s">
        <v>70</v>
      </c>
      <c r="C90" s="45" t="s">
        <v>70</v>
      </c>
      <c r="D90" s="45" t="s">
        <v>70</v>
      </c>
      <c r="E90" s="45" t="s">
        <v>70</v>
      </c>
      <c r="F90" s="45" t="s">
        <v>70</v>
      </c>
      <c r="G90" s="45" t="s">
        <v>70</v>
      </c>
      <c r="H90" s="45" t="s">
        <v>70</v>
      </c>
      <c r="I90" s="45" t="s">
        <v>70</v>
      </c>
      <c r="J90" s="45" t="s">
        <v>70</v>
      </c>
      <c r="K90" s="26">
        <v>837990</v>
      </c>
      <c r="L90" s="71">
        <v>867585</v>
      </c>
      <c r="M90" s="71">
        <v>2500000</v>
      </c>
      <c r="N90" s="72">
        <v>1393491</v>
      </c>
      <c r="O90" s="244"/>
      <c r="P90" s="45" t="s">
        <v>70</v>
      </c>
      <c r="Q90" s="300"/>
      <c r="R90" s="73"/>
      <c r="S90" s="73"/>
      <c r="T90" s="73"/>
      <c r="U90" s="73"/>
      <c r="V90" s="73"/>
      <c r="W90" s="73"/>
      <c r="X90" s="10"/>
      <c r="Y90" s="10"/>
      <c r="Z90" s="10"/>
      <c r="AD90"/>
    </row>
    <row r="91" spans="1:30" x14ac:dyDescent="0.25">
      <c r="A91" s="25" t="s">
        <v>72</v>
      </c>
      <c r="B91" s="45" t="s">
        <v>70</v>
      </c>
      <c r="C91" s="45" t="s">
        <v>70</v>
      </c>
      <c r="D91" s="45" t="s">
        <v>70</v>
      </c>
      <c r="E91" s="45" t="s">
        <v>70</v>
      </c>
      <c r="F91" s="45" t="s">
        <v>70</v>
      </c>
      <c r="G91" s="45" t="s">
        <v>70</v>
      </c>
      <c r="H91" s="45" t="s">
        <v>70</v>
      </c>
      <c r="I91" s="45" t="s">
        <v>70</v>
      </c>
      <c r="J91" s="45" t="s">
        <v>70</v>
      </c>
      <c r="K91" s="26">
        <v>808925</v>
      </c>
      <c r="L91" s="71">
        <v>791097</v>
      </c>
      <c r="M91" s="71">
        <v>2100000</v>
      </c>
      <c r="N91" s="72">
        <v>1567677</v>
      </c>
      <c r="O91" s="244"/>
      <c r="P91" s="45" t="s">
        <v>70</v>
      </c>
      <c r="Q91" s="238"/>
      <c r="AD91"/>
    </row>
    <row r="92" spans="1:30" x14ac:dyDescent="0.25">
      <c r="A92" s="25" t="s">
        <v>73</v>
      </c>
      <c r="B92" s="45" t="s">
        <v>70</v>
      </c>
      <c r="C92" s="45" t="s">
        <v>70</v>
      </c>
      <c r="D92" s="45" t="s">
        <v>70</v>
      </c>
      <c r="E92" s="45" t="s">
        <v>70</v>
      </c>
      <c r="F92" s="45" t="s">
        <v>70</v>
      </c>
      <c r="G92" s="45" t="s">
        <v>70</v>
      </c>
      <c r="H92" s="45" t="s">
        <v>70</v>
      </c>
      <c r="I92" s="45" t="s">
        <v>70</v>
      </c>
      <c r="J92" s="45" t="s">
        <v>70</v>
      </c>
      <c r="K92" s="26">
        <v>1774821</v>
      </c>
      <c r="L92" s="71">
        <v>1739961</v>
      </c>
      <c r="M92" s="71">
        <v>2100000</v>
      </c>
      <c r="N92" s="26">
        <v>1816515</v>
      </c>
      <c r="O92" s="240"/>
      <c r="P92" s="45" t="s">
        <v>70</v>
      </c>
      <c r="Q92" s="238"/>
      <c r="AD92"/>
    </row>
    <row r="93" spans="1:30" x14ac:dyDescent="0.25">
      <c r="A93" s="25" t="s">
        <v>74</v>
      </c>
      <c r="B93" s="45" t="s">
        <v>70</v>
      </c>
      <c r="C93" s="45" t="s">
        <v>70</v>
      </c>
      <c r="D93" s="45" t="s">
        <v>70</v>
      </c>
      <c r="E93" s="45" t="s">
        <v>70</v>
      </c>
      <c r="F93" s="45" t="s">
        <v>70</v>
      </c>
      <c r="G93" s="45" t="s">
        <v>70</v>
      </c>
      <c r="H93" s="45" t="s">
        <v>70</v>
      </c>
      <c r="I93" s="45" t="s">
        <v>70</v>
      </c>
      <c r="J93" s="45" t="s">
        <v>70</v>
      </c>
      <c r="K93" s="26">
        <v>554707</v>
      </c>
      <c r="L93" s="74">
        <v>79406</v>
      </c>
      <c r="M93" s="75">
        <v>1000000</v>
      </c>
      <c r="N93" s="76">
        <v>2388841</v>
      </c>
      <c r="O93" s="76"/>
      <c r="P93" s="45" t="s">
        <v>70</v>
      </c>
      <c r="Q93" s="238"/>
      <c r="AD93"/>
    </row>
    <row r="94" spans="1:30" x14ac:dyDescent="0.25">
      <c r="A94" s="25" t="s">
        <v>75</v>
      </c>
      <c r="B94" s="45" t="s">
        <v>70</v>
      </c>
      <c r="C94" s="45" t="s">
        <v>70</v>
      </c>
      <c r="D94" s="45" t="s">
        <v>70</v>
      </c>
      <c r="E94" s="45" t="s">
        <v>70</v>
      </c>
      <c r="F94" s="45" t="s">
        <v>70</v>
      </c>
      <c r="G94" s="45" t="s">
        <v>70</v>
      </c>
      <c r="H94" s="45" t="s">
        <v>70</v>
      </c>
      <c r="I94" s="45" t="s">
        <v>70</v>
      </c>
      <c r="J94" s="45" t="s">
        <v>70</v>
      </c>
      <c r="K94" s="26">
        <v>1081685</v>
      </c>
      <c r="L94" s="74">
        <v>1038772</v>
      </c>
      <c r="M94" s="71">
        <v>1700000</v>
      </c>
      <c r="N94" s="26">
        <v>2538144</v>
      </c>
      <c r="O94" s="240"/>
      <c r="P94" s="45" t="s">
        <v>70</v>
      </c>
      <c r="Q94" s="238"/>
      <c r="AD94"/>
    </row>
    <row r="95" spans="1:30" x14ac:dyDescent="0.25">
      <c r="A95" s="25" t="s">
        <v>76</v>
      </c>
      <c r="B95" s="45" t="s">
        <v>70</v>
      </c>
      <c r="C95" s="45" t="s">
        <v>70</v>
      </c>
      <c r="D95" s="45" t="s">
        <v>70</v>
      </c>
      <c r="E95" s="45" t="s">
        <v>70</v>
      </c>
      <c r="F95" s="45" t="s">
        <v>70</v>
      </c>
      <c r="G95" s="45" t="s">
        <v>70</v>
      </c>
      <c r="H95" s="45" t="s">
        <v>70</v>
      </c>
      <c r="I95" s="45" t="s">
        <v>70</v>
      </c>
      <c r="J95" s="45" t="s">
        <v>70</v>
      </c>
      <c r="K95" s="26">
        <v>2109</v>
      </c>
      <c r="L95" s="74">
        <v>76724</v>
      </c>
      <c r="M95" s="71">
        <v>200000</v>
      </c>
      <c r="N95" s="26">
        <v>398140</v>
      </c>
      <c r="O95" s="240"/>
      <c r="P95" s="45" t="s">
        <v>70</v>
      </c>
      <c r="Q95" s="238"/>
      <c r="AD95"/>
    </row>
    <row r="96" spans="1:30" x14ac:dyDescent="0.25">
      <c r="A96" s="25" t="s">
        <v>77</v>
      </c>
      <c r="B96" s="45" t="s">
        <v>70</v>
      </c>
      <c r="C96" s="45" t="s">
        <v>70</v>
      </c>
      <c r="D96" s="45" t="s">
        <v>70</v>
      </c>
      <c r="E96" s="45" t="s">
        <v>70</v>
      </c>
      <c r="F96" s="45" t="s">
        <v>70</v>
      </c>
      <c r="G96" s="45" t="s">
        <v>70</v>
      </c>
      <c r="H96" s="45" t="s">
        <v>70</v>
      </c>
      <c r="I96" s="45" t="s">
        <v>70</v>
      </c>
      <c r="J96" s="45" t="s">
        <v>70</v>
      </c>
      <c r="K96" s="26">
        <v>3115122</v>
      </c>
      <c r="L96" s="71">
        <v>3107081</v>
      </c>
      <c r="M96" s="71">
        <v>4700000</v>
      </c>
      <c r="N96" s="26">
        <v>3807216</v>
      </c>
      <c r="O96" s="240"/>
      <c r="P96" s="45" t="s">
        <v>70</v>
      </c>
      <c r="Q96" s="238"/>
      <c r="AD96"/>
    </row>
    <row r="97" spans="1:33" x14ac:dyDescent="0.25">
      <c r="A97" s="238" t="s">
        <v>78</v>
      </c>
      <c r="B97" s="45" t="s">
        <v>70</v>
      </c>
      <c r="C97" s="45" t="s">
        <v>70</v>
      </c>
      <c r="D97" s="45" t="s">
        <v>70</v>
      </c>
      <c r="E97" s="45" t="s">
        <v>70</v>
      </c>
      <c r="F97" s="45" t="s">
        <v>70</v>
      </c>
      <c r="G97" s="45" t="s">
        <v>70</v>
      </c>
      <c r="H97" s="45" t="s">
        <v>70</v>
      </c>
      <c r="I97" s="45" t="s">
        <v>70</v>
      </c>
      <c r="J97" s="45" t="s">
        <v>70</v>
      </c>
      <c r="K97" s="26">
        <v>2440678</v>
      </c>
      <c r="L97" s="71">
        <v>2604292</v>
      </c>
      <c r="M97" s="71">
        <v>2800000</v>
      </c>
      <c r="N97" s="26">
        <v>4255123</v>
      </c>
      <c r="O97" s="240"/>
      <c r="P97" s="45" t="s">
        <v>70</v>
      </c>
      <c r="Q97" s="238"/>
      <c r="AD97"/>
    </row>
    <row r="98" spans="1:33" ht="17.25" x14ac:dyDescent="0.25">
      <c r="A98" s="230" t="s">
        <v>516</v>
      </c>
      <c r="B98" s="63"/>
      <c r="C98" s="63"/>
      <c r="D98" s="63"/>
      <c r="E98" s="63"/>
      <c r="F98" s="63"/>
      <c r="G98" s="63"/>
      <c r="H98" s="63"/>
      <c r="I98" s="63"/>
      <c r="J98" s="63"/>
      <c r="K98" s="63"/>
      <c r="L98" s="63"/>
      <c r="M98" s="63"/>
      <c r="N98" s="63"/>
      <c r="O98" s="63"/>
      <c r="P98" s="63"/>
      <c r="Q98" s="63"/>
      <c r="R98" s="63"/>
      <c r="S98" s="63"/>
      <c r="T98" s="63"/>
      <c r="U98" s="63"/>
      <c r="V98" s="63"/>
      <c r="W98" s="63"/>
      <c r="X98" s="63"/>
      <c r="Y98" s="63"/>
      <c r="Z98" s="77"/>
      <c r="AA98" s="78"/>
    </row>
    <row r="99" spans="1:33" ht="51" customHeight="1" x14ac:dyDescent="0.25">
      <c r="A99" s="360" t="s">
        <v>515</v>
      </c>
      <c r="B99" s="360"/>
      <c r="C99" s="360"/>
      <c r="D99" s="360"/>
      <c r="E99" s="360"/>
      <c r="F99" s="360"/>
      <c r="G99" s="360"/>
      <c r="H99" s="360"/>
      <c r="I99" s="360"/>
      <c r="J99" s="360"/>
      <c r="K99" s="360"/>
      <c r="L99" s="360"/>
      <c r="M99" s="360"/>
      <c r="N99" s="360"/>
      <c r="O99" s="360"/>
      <c r="P99" s="360"/>
      <c r="Q99" s="360"/>
      <c r="R99" s="294"/>
      <c r="S99" s="294"/>
      <c r="T99" s="294"/>
      <c r="U99" s="294"/>
      <c r="V99" s="294"/>
      <c r="W99" s="294"/>
      <c r="X99" s="294"/>
      <c r="Y99" s="294"/>
      <c r="Z99" s="294"/>
      <c r="AA99" s="294"/>
      <c r="AB99" s="294"/>
      <c r="AC99" s="294"/>
      <c r="AD99" s="294"/>
      <c r="AE99" s="294"/>
    </row>
    <row r="100" spans="1:33" s="236" customFormat="1" ht="17.25" x14ac:dyDescent="0.25">
      <c r="A100" s="241" t="s">
        <v>514</v>
      </c>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91"/>
      <c r="AE100" s="241"/>
    </row>
    <row r="101" spans="1:33" s="236" customFormat="1" ht="17.25" x14ac:dyDescent="0.25">
      <c r="A101" s="230" t="s">
        <v>507</v>
      </c>
      <c r="B101" s="294"/>
      <c r="C101" s="294"/>
      <c r="D101" s="294"/>
      <c r="E101" s="294"/>
      <c r="F101" s="294"/>
      <c r="G101" s="294"/>
      <c r="H101" s="294"/>
      <c r="I101" s="294"/>
      <c r="J101" s="294"/>
      <c r="K101" s="294"/>
      <c r="L101" s="294"/>
      <c r="M101" s="294"/>
      <c r="N101" s="294"/>
      <c r="O101" s="294"/>
      <c r="P101" s="294"/>
      <c r="Q101" s="294"/>
      <c r="R101" s="294"/>
      <c r="S101" s="294"/>
      <c r="T101" s="294"/>
      <c r="U101" s="294"/>
      <c r="V101" s="294"/>
      <c r="W101" s="294"/>
      <c r="X101" s="294"/>
      <c r="Y101" s="294"/>
      <c r="Z101" s="294"/>
      <c r="AA101" s="294"/>
      <c r="AB101" s="294"/>
      <c r="AC101" s="294"/>
      <c r="AD101" s="294"/>
      <c r="AE101" s="294"/>
    </row>
    <row r="102" spans="1:33" x14ac:dyDescent="0.25">
      <c r="A102" s="152" t="s">
        <v>513</v>
      </c>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57"/>
    </row>
    <row r="103" spans="1:33" s="50" customFormat="1" ht="26.25" x14ac:dyDescent="0.4">
      <c r="A103" s="357" t="s">
        <v>98</v>
      </c>
      <c r="B103" s="358"/>
      <c r="C103" s="358"/>
      <c r="D103" s="358"/>
      <c r="E103" s="358"/>
      <c r="F103" s="358"/>
      <c r="G103" s="358"/>
      <c r="H103" s="358"/>
      <c r="I103" s="358"/>
      <c r="J103" s="358"/>
      <c r="K103" s="358"/>
      <c r="L103" s="358"/>
      <c r="M103" s="359"/>
      <c r="N103" s="301"/>
      <c r="O103" s="301"/>
      <c r="P103" s="301"/>
      <c r="Q103" s="301"/>
      <c r="R103" s="301"/>
      <c r="S103" s="301"/>
      <c r="T103" s="301"/>
      <c r="U103" s="301"/>
      <c r="V103" s="301"/>
      <c r="W103" s="301"/>
      <c r="X103" s="301"/>
      <c r="Y103" s="301"/>
      <c r="Z103" s="301"/>
      <c r="AA103" s="301"/>
      <c r="AB103" s="301"/>
      <c r="AC103" s="301"/>
      <c r="AD103" s="301"/>
      <c r="AE103" s="301"/>
      <c r="AF103" s="301"/>
      <c r="AG103" s="301"/>
    </row>
    <row r="104" spans="1:33" ht="81.75" customHeight="1" x14ac:dyDescent="0.25">
      <c r="A104" s="12" t="s">
        <v>99</v>
      </c>
      <c r="B104" s="12" t="s">
        <v>9</v>
      </c>
      <c r="C104" s="12" t="s">
        <v>10</v>
      </c>
      <c r="D104" s="12" t="s">
        <v>11</v>
      </c>
      <c r="E104" s="12" t="s">
        <v>12</v>
      </c>
      <c r="F104" s="12" t="s">
        <v>13</v>
      </c>
      <c r="G104" s="12" t="s">
        <v>14</v>
      </c>
      <c r="H104" s="12" t="s">
        <v>85</v>
      </c>
      <c r="I104" s="237" t="s">
        <v>465</v>
      </c>
      <c r="J104" s="237" t="s">
        <v>492</v>
      </c>
      <c r="K104" s="243" t="s">
        <v>469</v>
      </c>
      <c r="L104" s="243" t="s">
        <v>486</v>
      </c>
      <c r="M104" s="12" t="s">
        <v>445</v>
      </c>
      <c r="AD104"/>
    </row>
    <row r="105" spans="1:33" x14ac:dyDescent="0.25">
      <c r="A105" s="25" t="s">
        <v>99</v>
      </c>
      <c r="B105" s="26">
        <v>1700000</v>
      </c>
      <c r="C105" s="26">
        <v>1840000</v>
      </c>
      <c r="D105" s="26">
        <v>1898012</v>
      </c>
      <c r="E105" s="26">
        <v>1711000</v>
      </c>
      <c r="F105" s="26">
        <v>1879860</v>
      </c>
      <c r="G105" s="74">
        <v>1973518</v>
      </c>
      <c r="H105" s="74">
        <v>1934647</v>
      </c>
      <c r="I105" s="242">
        <v>1949525</v>
      </c>
      <c r="J105" s="242" t="s">
        <v>540</v>
      </c>
      <c r="K105" s="245">
        <v>249525</v>
      </c>
      <c r="L105" s="244">
        <v>14878</v>
      </c>
      <c r="M105" s="25"/>
      <c r="AD105"/>
    </row>
    <row r="106" spans="1:33" x14ac:dyDescent="0.25">
      <c r="A106" s="152" t="s">
        <v>100</v>
      </c>
    </row>
    <row r="107" spans="1:33" x14ac:dyDescent="0.25">
      <c r="A107" s="152" t="s">
        <v>541</v>
      </c>
      <c r="B107" s="42"/>
      <c r="AC107" s="42"/>
      <c r="AD107" s="42"/>
    </row>
    <row r="108" spans="1:33" x14ac:dyDescent="0.25">
      <c r="B108" s="42"/>
      <c r="V108" s="42"/>
      <c r="W108" s="42"/>
      <c r="X108" s="42"/>
      <c r="Y108" s="42"/>
      <c r="Z108" s="42"/>
      <c r="AA108" s="42"/>
    </row>
    <row r="109" spans="1:33" x14ac:dyDescent="0.25">
      <c r="B109" s="42"/>
    </row>
    <row r="110" spans="1:33" x14ac:dyDescent="0.25">
      <c r="B110" s="42"/>
    </row>
    <row r="111" spans="1:33" x14ac:dyDescent="0.25">
      <c r="B111" s="42"/>
    </row>
    <row r="112" spans="1:33" x14ac:dyDescent="0.25">
      <c r="B112" s="42"/>
      <c r="V112" s="236"/>
      <c r="AD112"/>
    </row>
    <row r="113" spans="1:30" x14ac:dyDescent="0.25">
      <c r="A113" s="80"/>
      <c r="V113" s="236"/>
      <c r="AD113"/>
    </row>
    <row r="114" spans="1:30" x14ac:dyDescent="0.25">
      <c r="V114" s="236"/>
      <c r="AD114"/>
    </row>
    <row r="115" spans="1:30" x14ac:dyDescent="0.25">
      <c r="V115" s="236"/>
      <c r="AD115"/>
    </row>
    <row r="116" spans="1:30" x14ac:dyDescent="0.25">
      <c r="V116" s="236"/>
      <c r="AD116"/>
    </row>
    <row r="117" spans="1:30" x14ac:dyDescent="0.25">
      <c r="V117" s="236"/>
      <c r="AD117"/>
    </row>
    <row r="118" spans="1:30" x14ac:dyDescent="0.25">
      <c r="V118" s="236"/>
      <c r="AD118"/>
    </row>
    <row r="119" spans="1:30" x14ac:dyDescent="0.25">
      <c r="V119" s="236"/>
      <c r="AD119"/>
    </row>
    <row r="120" spans="1:30" x14ac:dyDescent="0.25">
      <c r="V120" s="236"/>
      <c r="AD120"/>
    </row>
    <row r="121" spans="1:30" x14ac:dyDescent="0.25">
      <c r="V121" s="236"/>
      <c r="AD121"/>
    </row>
    <row r="122" spans="1:30" x14ac:dyDescent="0.25">
      <c r="V122" s="236"/>
      <c r="AD122"/>
    </row>
    <row r="123" spans="1:30" x14ac:dyDescent="0.25">
      <c r="V123" s="236"/>
      <c r="AD123"/>
    </row>
    <row r="124" spans="1:30" x14ac:dyDescent="0.25">
      <c r="V124" s="236"/>
      <c r="AD124"/>
    </row>
    <row r="125" spans="1:30" x14ac:dyDescent="0.25">
      <c r="V125" s="236"/>
      <c r="AD125"/>
    </row>
    <row r="126" spans="1:30" x14ac:dyDescent="0.25">
      <c r="V126" s="236"/>
      <c r="AD126"/>
    </row>
    <row r="127" spans="1:30" x14ac:dyDescent="0.25">
      <c r="V127" s="236"/>
      <c r="AD127"/>
    </row>
    <row r="128" spans="1:30" x14ac:dyDescent="0.25">
      <c r="V128" s="236"/>
      <c r="AD128"/>
    </row>
    <row r="129" spans="22:30" x14ac:dyDescent="0.25">
      <c r="V129" s="236"/>
      <c r="AD129"/>
    </row>
    <row r="130" spans="22:30" x14ac:dyDescent="0.25">
      <c r="V130" s="236"/>
      <c r="AD130"/>
    </row>
    <row r="131" spans="22:30" x14ac:dyDescent="0.25">
      <c r="V131" s="236"/>
      <c r="AD131"/>
    </row>
    <row r="132" spans="22:30" x14ac:dyDescent="0.25">
      <c r="V132" s="236"/>
      <c r="AD132"/>
    </row>
    <row r="133" spans="22:30" x14ac:dyDescent="0.25">
      <c r="V133" s="236"/>
      <c r="AD133"/>
    </row>
    <row r="134" spans="22:30" x14ac:dyDescent="0.25">
      <c r="V134" s="236"/>
      <c r="AD134"/>
    </row>
    <row r="135" spans="22:30" x14ac:dyDescent="0.25">
      <c r="V135" s="236"/>
      <c r="AD135"/>
    </row>
    <row r="136" spans="22:30" x14ac:dyDescent="0.25">
      <c r="V136" s="236"/>
      <c r="AD136"/>
    </row>
    <row r="137" spans="22:30" x14ac:dyDescent="0.25">
      <c r="V137" s="236"/>
      <c r="AD137"/>
    </row>
    <row r="138" spans="22:30" x14ac:dyDescent="0.25">
      <c r="V138" s="236"/>
      <c r="AD138"/>
    </row>
    <row r="139" spans="22:30" x14ac:dyDescent="0.25">
      <c r="V139" s="236"/>
      <c r="AD139"/>
    </row>
    <row r="140" spans="22:30" x14ac:dyDescent="0.25">
      <c r="V140" s="236"/>
      <c r="AD140"/>
    </row>
  </sheetData>
  <mergeCells count="15">
    <mergeCell ref="A103:M103"/>
    <mergeCell ref="A99:Q99"/>
    <mergeCell ref="A6:K6"/>
    <mergeCell ref="AE15:AE18"/>
    <mergeCell ref="AF15:AF18"/>
    <mergeCell ref="L54:L55"/>
    <mergeCell ref="N54:N55"/>
    <mergeCell ref="M54:M55"/>
    <mergeCell ref="AG15:AG18"/>
    <mergeCell ref="O54:O55"/>
    <mergeCell ref="P54:P55"/>
    <mergeCell ref="A64:P64"/>
    <mergeCell ref="Q54:Q55"/>
    <mergeCell ref="A39:P39"/>
    <mergeCell ref="A52:Q52"/>
  </mergeCells>
  <hyperlinks>
    <hyperlink ref="A9" display="Visit England"/>
    <hyperlink ref="A10" display="English Heritage visits"/>
    <hyperlink ref="A11" display="National Trust visitor numbers"/>
    <hyperlink ref="A12" display="Historic Houses Association visitor numbers"/>
    <hyperlink ref="A13" display="Church Conservation Trust "/>
  </hyperlink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Visits!B105:I105</xm:f>
              <xm:sqref>M105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Visits!E66:O66</xm:f>
              <xm:sqref>P66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Visits!B88:P88</xm:f>
              <xm:sqref>Q88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Visits!E78:N78</xm:f>
              <xm:sqref>P78</xm:sqref>
            </x14:sparkline>
            <x14:sparkline>
              <xm:f>Visits!E79:N79</xm:f>
              <xm:sqref>P79</xm:sqref>
            </x14:sparkline>
            <x14:sparkline>
              <xm:f>Visits!E80:N80</xm:f>
              <xm:sqref>P80</xm:sqref>
            </x14:sparkline>
            <x14:sparkline>
              <xm:f>Visits!E81:N81</xm:f>
              <xm:sqref>P81</xm:sqref>
            </x14:sparkline>
            <x14:sparkline>
              <xm:f>Visits!E82:N82</xm:f>
              <xm:sqref>P82</xm:sqref>
            </x14:sparkline>
            <x14:sparkline>
              <xm:f>Visits!E83:N83</xm:f>
              <xm:sqref>P83</xm:sqref>
            </x14:sparkline>
            <x14:sparkline>
              <xm:f>Visits!E84:N84</xm:f>
              <xm:sqref>P84</xm:sqref>
            </x14:sparkline>
            <x14:sparkline>
              <xm:f>Visits!E85:N85</xm:f>
              <xm:sqref>P85</xm:sqref>
            </x14:sparkline>
            <x14:sparkline>
              <xm:f>Visits!E86:N86</xm:f>
              <xm:sqref>P86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Visits!E67:N67</xm:f>
              <xm:sqref>P67</xm:sqref>
            </x14:sparkline>
            <x14:sparkline>
              <xm:f>Visits!E68:N68</xm:f>
              <xm:sqref>P68</xm:sqref>
            </x14:sparkline>
            <x14:sparkline>
              <xm:f>Visits!E69:N69</xm:f>
              <xm:sqref>P69</xm:sqref>
            </x14:sparkline>
            <x14:sparkline>
              <xm:f>Visits!E70:N70</xm:f>
              <xm:sqref>P70</xm:sqref>
            </x14:sparkline>
            <x14:sparkline>
              <xm:f>Visits!E71:N71</xm:f>
              <xm:sqref>P71</xm:sqref>
            </x14:sparkline>
            <x14:sparkline>
              <xm:f>Visits!E72:N72</xm:f>
              <xm:sqref>P72</xm:sqref>
            </x14:sparkline>
            <x14:sparkline>
              <xm:f>Visits!E73:N73</xm:f>
              <xm:sqref>P73</xm:sqref>
            </x14:sparkline>
            <x14:sparkline>
              <xm:f>Visits!E74:N74</xm:f>
              <xm:sqref>P74</xm:sqref>
            </x14:sparkline>
            <x14:sparkline>
              <xm:f>Visits!E75:N75</xm:f>
              <xm:sqref>P75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Visits!B56:M56</xm:f>
              <xm:sqref>Q56</xm:sqref>
            </x14:sparkline>
            <x14:sparkline>
              <xm:f>Visits!B57:M57</xm:f>
              <xm:sqref>Q57</xm:sqref>
            </x14:sparkline>
            <x14:sparkline>
              <xm:f>Visits!B58:M58</xm:f>
              <xm:sqref>Q58</xm:sqref>
            </x14:sparkline>
            <x14:sparkline>
              <xm:f>Visits!B59:M59</xm:f>
              <xm:sqref>Q59</xm:sqref>
            </x14:sparkline>
            <x14:sparkline>
              <xm:f>Visits!B60:M60</xm:f>
              <xm:sqref>Q60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Visits!B41:L41</xm:f>
              <xm:sqref>P41</xm:sqref>
            </x14:sparkline>
            <x14:sparkline>
              <xm:f>Visits!B42:L42</xm:f>
              <xm:sqref>P42</xm:sqref>
            </x14:sparkline>
            <x14:sparkline>
              <xm:f>Visits!B43:L43</xm:f>
              <xm:sqref>P43</xm:sqref>
            </x14:sparkline>
            <x14:sparkline>
              <xm:f>Visits!B44:L44</xm:f>
              <xm:sqref>P44</xm:sqref>
            </x14:sparkline>
            <x14:sparkline>
              <xm:f>Visits!B45:L45</xm:f>
              <xm:sqref>P45</xm:sqref>
            </x14:sparkline>
            <x14:sparkline>
              <xm:f>Visits!B46:L46</xm:f>
              <xm:sqref>P46</xm:sqref>
            </x14:sparkline>
            <x14:sparkline>
              <xm:f>Visits!B47:L47</xm:f>
              <xm:sqref>P47</xm:sqref>
            </x14:sparkline>
            <x14:sparkline>
              <xm:f>Visits!B48:L48</xm:f>
              <xm:sqref>P48</xm:sqref>
            </x14:sparkline>
            <x14:sparkline>
              <xm:f>Visits!B49:L49</xm:f>
              <xm:sqref>P49</xm:sqref>
            </x14:sparkline>
            <x14:sparkline>
              <xm:f>Visits!B50:L50</xm:f>
              <xm:sqref>P50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Visits!B19:AD19</xm:f>
              <xm:sqref>AG19</xm:sqref>
            </x14:sparkline>
            <x14:sparkline>
              <xm:f>Visits!B20:AD20</xm:f>
              <xm:sqref>AG20</xm:sqref>
            </x14:sparkline>
            <x14:sparkline>
              <xm:f>Visits!B21:AD21</xm:f>
              <xm:sqref>AG21</xm:sqref>
            </x14:sparkline>
            <x14:sparkline>
              <xm:f>Visits!B22:AD22</xm:f>
              <xm:sqref>AG22</xm:sqref>
            </x14:sparkline>
            <x14:sparkline>
              <xm:f>Visits!B23:AD23</xm:f>
              <xm:sqref>AG23</xm:sqref>
            </x14:sparkline>
            <x14:sparkline>
              <xm:f>Visits!B24:AD24</xm:f>
              <xm:sqref>AG24</xm:sqref>
            </x14:sparkline>
            <x14:sparkline>
              <xm:f>Visits!B25:AD25</xm:f>
              <xm:sqref>AG25</xm:sqref>
            </x14:sparkline>
            <x14:sparkline>
              <xm:f>Visits!B26:AD26</xm:f>
              <xm:sqref>AG26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Visits!E77:O77</xm:f>
              <xm:sqref>P77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91"/>
  <sheetViews>
    <sheetView showGridLines="0" showRowColHeaders="0" zoomScale="85" zoomScaleNormal="85" workbookViewId="0">
      <selection activeCell="A71" sqref="A71"/>
    </sheetView>
  </sheetViews>
  <sheetFormatPr defaultColWidth="40.5703125" defaultRowHeight="15" x14ac:dyDescent="0.25"/>
  <cols>
    <col min="1" max="1" width="40.5703125" customWidth="1"/>
    <col min="2" max="26" width="10.5703125" customWidth="1"/>
    <col min="27" max="30" width="10.5703125" style="236" customWidth="1"/>
    <col min="31" max="31" width="21.7109375" customWidth="1"/>
    <col min="32" max="33" width="9.140625" customWidth="1"/>
    <col min="34" max="34" width="23.140625" customWidth="1"/>
    <col min="35" max="258" width="9.140625" customWidth="1"/>
    <col min="260" max="260" width="40.5703125" customWidth="1"/>
    <col min="261" max="262" width="12" bestFit="1" customWidth="1"/>
    <col min="263" max="263" width="14" bestFit="1" customWidth="1"/>
    <col min="264" max="264" width="12" bestFit="1" customWidth="1"/>
    <col min="265" max="278" width="12.85546875" customWidth="1"/>
    <col min="279" max="279" width="13.28515625" customWidth="1"/>
    <col min="280" max="280" width="12.85546875" customWidth="1"/>
    <col min="281" max="281" width="13.28515625" customWidth="1"/>
    <col min="282" max="282" width="12.85546875" customWidth="1"/>
    <col min="283" max="283" width="37.140625" customWidth="1"/>
    <col min="284" max="514" width="9.140625" customWidth="1"/>
    <col min="516" max="516" width="40.5703125" customWidth="1"/>
    <col min="517" max="518" width="12" bestFit="1" customWidth="1"/>
    <col min="519" max="519" width="14" bestFit="1" customWidth="1"/>
    <col min="520" max="520" width="12" bestFit="1" customWidth="1"/>
    <col min="521" max="534" width="12.85546875" customWidth="1"/>
    <col min="535" max="535" width="13.28515625" customWidth="1"/>
    <col min="536" max="536" width="12.85546875" customWidth="1"/>
    <col min="537" max="537" width="13.28515625" customWidth="1"/>
    <col min="538" max="538" width="12.85546875" customWidth="1"/>
    <col min="539" max="539" width="37.140625" customWidth="1"/>
    <col min="540" max="770" width="9.140625" customWidth="1"/>
    <col min="772" max="772" width="40.5703125" customWidth="1"/>
    <col min="773" max="774" width="12" bestFit="1" customWidth="1"/>
    <col min="775" max="775" width="14" bestFit="1" customWidth="1"/>
    <col min="776" max="776" width="12" bestFit="1" customWidth="1"/>
    <col min="777" max="790" width="12.85546875" customWidth="1"/>
    <col min="791" max="791" width="13.28515625" customWidth="1"/>
    <col min="792" max="792" width="12.85546875" customWidth="1"/>
    <col min="793" max="793" width="13.28515625" customWidth="1"/>
    <col min="794" max="794" width="12.85546875" customWidth="1"/>
    <col min="795" max="795" width="37.140625" customWidth="1"/>
    <col min="796" max="1026" width="9.140625" customWidth="1"/>
    <col min="1028" max="1028" width="40.5703125" customWidth="1"/>
    <col min="1029" max="1030" width="12" bestFit="1" customWidth="1"/>
    <col min="1031" max="1031" width="14" bestFit="1" customWidth="1"/>
    <col min="1032" max="1032" width="12" bestFit="1" customWidth="1"/>
    <col min="1033" max="1046" width="12.85546875" customWidth="1"/>
    <col min="1047" max="1047" width="13.28515625" customWidth="1"/>
    <col min="1048" max="1048" width="12.85546875" customWidth="1"/>
    <col min="1049" max="1049" width="13.28515625" customWidth="1"/>
    <col min="1050" max="1050" width="12.85546875" customWidth="1"/>
    <col min="1051" max="1051" width="37.140625" customWidth="1"/>
    <col min="1052" max="1282" width="9.140625" customWidth="1"/>
    <col min="1284" max="1284" width="40.5703125" customWidth="1"/>
    <col min="1285" max="1286" width="12" bestFit="1" customWidth="1"/>
    <col min="1287" max="1287" width="14" bestFit="1" customWidth="1"/>
    <col min="1288" max="1288" width="12" bestFit="1" customWidth="1"/>
    <col min="1289" max="1302" width="12.85546875" customWidth="1"/>
    <col min="1303" max="1303" width="13.28515625" customWidth="1"/>
    <col min="1304" max="1304" width="12.85546875" customWidth="1"/>
    <col min="1305" max="1305" width="13.28515625" customWidth="1"/>
    <col min="1306" max="1306" width="12.85546875" customWidth="1"/>
    <col min="1307" max="1307" width="37.140625" customWidth="1"/>
    <col min="1308" max="1538" width="9.140625" customWidth="1"/>
    <col min="1540" max="1540" width="40.5703125" customWidth="1"/>
    <col min="1541" max="1542" width="12" bestFit="1" customWidth="1"/>
    <col min="1543" max="1543" width="14" bestFit="1" customWidth="1"/>
    <col min="1544" max="1544" width="12" bestFit="1" customWidth="1"/>
    <col min="1545" max="1558" width="12.85546875" customWidth="1"/>
    <col min="1559" max="1559" width="13.28515625" customWidth="1"/>
    <col min="1560" max="1560" width="12.85546875" customWidth="1"/>
    <col min="1561" max="1561" width="13.28515625" customWidth="1"/>
    <col min="1562" max="1562" width="12.85546875" customWidth="1"/>
    <col min="1563" max="1563" width="37.140625" customWidth="1"/>
    <col min="1564" max="1794" width="9.140625" customWidth="1"/>
    <col min="1796" max="1796" width="40.5703125" customWidth="1"/>
    <col min="1797" max="1798" width="12" bestFit="1" customWidth="1"/>
    <col min="1799" max="1799" width="14" bestFit="1" customWidth="1"/>
    <col min="1800" max="1800" width="12" bestFit="1" customWidth="1"/>
    <col min="1801" max="1814" width="12.85546875" customWidth="1"/>
    <col min="1815" max="1815" width="13.28515625" customWidth="1"/>
    <col min="1816" max="1816" width="12.85546875" customWidth="1"/>
    <col min="1817" max="1817" width="13.28515625" customWidth="1"/>
    <col min="1818" max="1818" width="12.85546875" customWidth="1"/>
    <col min="1819" max="1819" width="37.140625" customWidth="1"/>
    <col min="1820" max="2050" width="9.140625" customWidth="1"/>
    <col min="2052" max="2052" width="40.5703125" customWidth="1"/>
    <col min="2053" max="2054" width="12" bestFit="1" customWidth="1"/>
    <col min="2055" max="2055" width="14" bestFit="1" customWidth="1"/>
    <col min="2056" max="2056" width="12" bestFit="1" customWidth="1"/>
    <col min="2057" max="2070" width="12.85546875" customWidth="1"/>
    <col min="2071" max="2071" width="13.28515625" customWidth="1"/>
    <col min="2072" max="2072" width="12.85546875" customWidth="1"/>
    <col min="2073" max="2073" width="13.28515625" customWidth="1"/>
    <col min="2074" max="2074" width="12.85546875" customWidth="1"/>
    <col min="2075" max="2075" width="37.140625" customWidth="1"/>
    <col min="2076" max="2306" width="9.140625" customWidth="1"/>
    <col min="2308" max="2308" width="40.5703125" customWidth="1"/>
    <col min="2309" max="2310" width="12" bestFit="1" customWidth="1"/>
    <col min="2311" max="2311" width="14" bestFit="1" customWidth="1"/>
    <col min="2312" max="2312" width="12" bestFit="1" customWidth="1"/>
    <col min="2313" max="2326" width="12.85546875" customWidth="1"/>
    <col min="2327" max="2327" width="13.28515625" customWidth="1"/>
    <col min="2328" max="2328" width="12.85546875" customWidth="1"/>
    <col min="2329" max="2329" width="13.28515625" customWidth="1"/>
    <col min="2330" max="2330" width="12.85546875" customWidth="1"/>
    <col min="2331" max="2331" width="37.140625" customWidth="1"/>
    <col min="2332" max="2562" width="9.140625" customWidth="1"/>
    <col min="2564" max="2564" width="40.5703125" customWidth="1"/>
    <col min="2565" max="2566" width="12" bestFit="1" customWidth="1"/>
    <col min="2567" max="2567" width="14" bestFit="1" customWidth="1"/>
    <col min="2568" max="2568" width="12" bestFit="1" customWidth="1"/>
    <col min="2569" max="2582" width="12.85546875" customWidth="1"/>
    <col min="2583" max="2583" width="13.28515625" customWidth="1"/>
    <col min="2584" max="2584" width="12.85546875" customWidth="1"/>
    <col min="2585" max="2585" width="13.28515625" customWidth="1"/>
    <col min="2586" max="2586" width="12.85546875" customWidth="1"/>
    <col min="2587" max="2587" width="37.140625" customWidth="1"/>
    <col min="2588" max="2818" width="9.140625" customWidth="1"/>
    <col min="2820" max="2820" width="40.5703125" customWidth="1"/>
    <col min="2821" max="2822" width="12" bestFit="1" customWidth="1"/>
    <col min="2823" max="2823" width="14" bestFit="1" customWidth="1"/>
    <col min="2824" max="2824" width="12" bestFit="1" customWidth="1"/>
    <col min="2825" max="2838" width="12.85546875" customWidth="1"/>
    <col min="2839" max="2839" width="13.28515625" customWidth="1"/>
    <col min="2840" max="2840" width="12.85546875" customWidth="1"/>
    <col min="2841" max="2841" width="13.28515625" customWidth="1"/>
    <col min="2842" max="2842" width="12.85546875" customWidth="1"/>
    <col min="2843" max="2843" width="37.140625" customWidth="1"/>
    <col min="2844" max="3074" width="9.140625" customWidth="1"/>
    <col min="3076" max="3076" width="40.5703125" customWidth="1"/>
    <col min="3077" max="3078" width="12" bestFit="1" customWidth="1"/>
    <col min="3079" max="3079" width="14" bestFit="1" customWidth="1"/>
    <col min="3080" max="3080" width="12" bestFit="1" customWidth="1"/>
    <col min="3081" max="3094" width="12.85546875" customWidth="1"/>
    <col min="3095" max="3095" width="13.28515625" customWidth="1"/>
    <col min="3096" max="3096" width="12.85546875" customWidth="1"/>
    <col min="3097" max="3097" width="13.28515625" customWidth="1"/>
    <col min="3098" max="3098" width="12.85546875" customWidth="1"/>
    <col min="3099" max="3099" width="37.140625" customWidth="1"/>
    <col min="3100" max="3330" width="9.140625" customWidth="1"/>
    <col min="3332" max="3332" width="40.5703125" customWidth="1"/>
    <col min="3333" max="3334" width="12" bestFit="1" customWidth="1"/>
    <col min="3335" max="3335" width="14" bestFit="1" customWidth="1"/>
    <col min="3336" max="3336" width="12" bestFit="1" customWidth="1"/>
    <col min="3337" max="3350" width="12.85546875" customWidth="1"/>
    <col min="3351" max="3351" width="13.28515625" customWidth="1"/>
    <col min="3352" max="3352" width="12.85546875" customWidth="1"/>
    <col min="3353" max="3353" width="13.28515625" customWidth="1"/>
    <col min="3354" max="3354" width="12.85546875" customWidth="1"/>
    <col min="3355" max="3355" width="37.140625" customWidth="1"/>
    <col min="3356" max="3586" width="9.140625" customWidth="1"/>
    <col min="3588" max="3588" width="40.5703125" customWidth="1"/>
    <col min="3589" max="3590" width="12" bestFit="1" customWidth="1"/>
    <col min="3591" max="3591" width="14" bestFit="1" customWidth="1"/>
    <col min="3592" max="3592" width="12" bestFit="1" customWidth="1"/>
    <col min="3593" max="3606" width="12.85546875" customWidth="1"/>
    <col min="3607" max="3607" width="13.28515625" customWidth="1"/>
    <col min="3608" max="3608" width="12.85546875" customWidth="1"/>
    <col min="3609" max="3609" width="13.28515625" customWidth="1"/>
    <col min="3610" max="3610" width="12.85546875" customWidth="1"/>
    <col min="3611" max="3611" width="37.140625" customWidth="1"/>
    <col min="3612" max="3842" width="9.140625" customWidth="1"/>
    <col min="3844" max="3844" width="40.5703125" customWidth="1"/>
    <col min="3845" max="3846" width="12" bestFit="1" customWidth="1"/>
    <col min="3847" max="3847" width="14" bestFit="1" customWidth="1"/>
    <col min="3848" max="3848" width="12" bestFit="1" customWidth="1"/>
    <col min="3849" max="3862" width="12.85546875" customWidth="1"/>
    <col min="3863" max="3863" width="13.28515625" customWidth="1"/>
    <col min="3864" max="3864" width="12.85546875" customWidth="1"/>
    <col min="3865" max="3865" width="13.28515625" customWidth="1"/>
    <col min="3866" max="3866" width="12.85546875" customWidth="1"/>
    <col min="3867" max="3867" width="37.140625" customWidth="1"/>
    <col min="3868" max="4098" width="9.140625" customWidth="1"/>
    <col min="4100" max="4100" width="40.5703125" customWidth="1"/>
    <col min="4101" max="4102" width="12" bestFit="1" customWidth="1"/>
    <col min="4103" max="4103" width="14" bestFit="1" customWidth="1"/>
    <col min="4104" max="4104" width="12" bestFit="1" customWidth="1"/>
    <col min="4105" max="4118" width="12.85546875" customWidth="1"/>
    <col min="4119" max="4119" width="13.28515625" customWidth="1"/>
    <col min="4120" max="4120" width="12.85546875" customWidth="1"/>
    <col min="4121" max="4121" width="13.28515625" customWidth="1"/>
    <col min="4122" max="4122" width="12.85546875" customWidth="1"/>
    <col min="4123" max="4123" width="37.140625" customWidth="1"/>
    <col min="4124" max="4354" width="9.140625" customWidth="1"/>
    <col min="4356" max="4356" width="40.5703125" customWidth="1"/>
    <col min="4357" max="4358" width="12" bestFit="1" customWidth="1"/>
    <col min="4359" max="4359" width="14" bestFit="1" customWidth="1"/>
    <col min="4360" max="4360" width="12" bestFit="1" customWidth="1"/>
    <col min="4361" max="4374" width="12.85546875" customWidth="1"/>
    <col min="4375" max="4375" width="13.28515625" customWidth="1"/>
    <col min="4376" max="4376" width="12.85546875" customWidth="1"/>
    <col min="4377" max="4377" width="13.28515625" customWidth="1"/>
    <col min="4378" max="4378" width="12.85546875" customWidth="1"/>
    <col min="4379" max="4379" width="37.140625" customWidth="1"/>
    <col min="4380" max="4610" width="9.140625" customWidth="1"/>
    <col min="4612" max="4612" width="40.5703125" customWidth="1"/>
    <col min="4613" max="4614" width="12" bestFit="1" customWidth="1"/>
    <col min="4615" max="4615" width="14" bestFit="1" customWidth="1"/>
    <col min="4616" max="4616" width="12" bestFit="1" customWidth="1"/>
    <col min="4617" max="4630" width="12.85546875" customWidth="1"/>
    <col min="4631" max="4631" width="13.28515625" customWidth="1"/>
    <col min="4632" max="4632" width="12.85546875" customWidth="1"/>
    <col min="4633" max="4633" width="13.28515625" customWidth="1"/>
    <col min="4634" max="4634" width="12.85546875" customWidth="1"/>
    <col min="4635" max="4635" width="37.140625" customWidth="1"/>
    <col min="4636" max="4866" width="9.140625" customWidth="1"/>
    <col min="4868" max="4868" width="40.5703125" customWidth="1"/>
    <col min="4869" max="4870" width="12" bestFit="1" customWidth="1"/>
    <col min="4871" max="4871" width="14" bestFit="1" customWidth="1"/>
    <col min="4872" max="4872" width="12" bestFit="1" customWidth="1"/>
    <col min="4873" max="4886" width="12.85546875" customWidth="1"/>
    <col min="4887" max="4887" width="13.28515625" customWidth="1"/>
    <col min="4888" max="4888" width="12.85546875" customWidth="1"/>
    <col min="4889" max="4889" width="13.28515625" customWidth="1"/>
    <col min="4890" max="4890" width="12.85546875" customWidth="1"/>
    <col min="4891" max="4891" width="37.140625" customWidth="1"/>
    <col min="4892" max="5122" width="9.140625" customWidth="1"/>
    <col min="5124" max="5124" width="40.5703125" customWidth="1"/>
    <col min="5125" max="5126" width="12" bestFit="1" customWidth="1"/>
    <col min="5127" max="5127" width="14" bestFit="1" customWidth="1"/>
    <col min="5128" max="5128" width="12" bestFit="1" customWidth="1"/>
    <col min="5129" max="5142" width="12.85546875" customWidth="1"/>
    <col min="5143" max="5143" width="13.28515625" customWidth="1"/>
    <col min="5144" max="5144" width="12.85546875" customWidth="1"/>
    <col min="5145" max="5145" width="13.28515625" customWidth="1"/>
    <col min="5146" max="5146" width="12.85546875" customWidth="1"/>
    <col min="5147" max="5147" width="37.140625" customWidth="1"/>
    <col min="5148" max="5378" width="9.140625" customWidth="1"/>
    <col min="5380" max="5380" width="40.5703125" customWidth="1"/>
    <col min="5381" max="5382" width="12" bestFit="1" customWidth="1"/>
    <col min="5383" max="5383" width="14" bestFit="1" customWidth="1"/>
    <col min="5384" max="5384" width="12" bestFit="1" customWidth="1"/>
    <col min="5385" max="5398" width="12.85546875" customWidth="1"/>
    <col min="5399" max="5399" width="13.28515625" customWidth="1"/>
    <col min="5400" max="5400" width="12.85546875" customWidth="1"/>
    <col min="5401" max="5401" width="13.28515625" customWidth="1"/>
    <col min="5402" max="5402" width="12.85546875" customWidth="1"/>
    <col min="5403" max="5403" width="37.140625" customWidth="1"/>
    <col min="5404" max="5634" width="9.140625" customWidth="1"/>
    <col min="5636" max="5636" width="40.5703125" customWidth="1"/>
    <col min="5637" max="5638" width="12" bestFit="1" customWidth="1"/>
    <col min="5639" max="5639" width="14" bestFit="1" customWidth="1"/>
    <col min="5640" max="5640" width="12" bestFit="1" customWidth="1"/>
    <col min="5641" max="5654" width="12.85546875" customWidth="1"/>
    <col min="5655" max="5655" width="13.28515625" customWidth="1"/>
    <col min="5656" max="5656" width="12.85546875" customWidth="1"/>
    <col min="5657" max="5657" width="13.28515625" customWidth="1"/>
    <col min="5658" max="5658" width="12.85546875" customWidth="1"/>
    <col min="5659" max="5659" width="37.140625" customWidth="1"/>
    <col min="5660" max="5890" width="9.140625" customWidth="1"/>
    <col min="5892" max="5892" width="40.5703125" customWidth="1"/>
    <col min="5893" max="5894" width="12" bestFit="1" customWidth="1"/>
    <col min="5895" max="5895" width="14" bestFit="1" customWidth="1"/>
    <col min="5896" max="5896" width="12" bestFit="1" customWidth="1"/>
    <col min="5897" max="5910" width="12.85546875" customWidth="1"/>
    <col min="5911" max="5911" width="13.28515625" customWidth="1"/>
    <col min="5912" max="5912" width="12.85546875" customWidth="1"/>
    <col min="5913" max="5913" width="13.28515625" customWidth="1"/>
    <col min="5914" max="5914" width="12.85546875" customWidth="1"/>
    <col min="5915" max="5915" width="37.140625" customWidth="1"/>
    <col min="5916" max="6146" width="9.140625" customWidth="1"/>
    <col min="6148" max="6148" width="40.5703125" customWidth="1"/>
    <col min="6149" max="6150" width="12" bestFit="1" customWidth="1"/>
    <col min="6151" max="6151" width="14" bestFit="1" customWidth="1"/>
    <col min="6152" max="6152" width="12" bestFit="1" customWidth="1"/>
    <col min="6153" max="6166" width="12.85546875" customWidth="1"/>
    <col min="6167" max="6167" width="13.28515625" customWidth="1"/>
    <col min="6168" max="6168" width="12.85546875" customWidth="1"/>
    <col min="6169" max="6169" width="13.28515625" customWidth="1"/>
    <col min="6170" max="6170" width="12.85546875" customWidth="1"/>
    <col min="6171" max="6171" width="37.140625" customWidth="1"/>
    <col min="6172" max="6402" width="9.140625" customWidth="1"/>
    <col min="6404" max="6404" width="40.5703125" customWidth="1"/>
    <col min="6405" max="6406" width="12" bestFit="1" customWidth="1"/>
    <col min="6407" max="6407" width="14" bestFit="1" customWidth="1"/>
    <col min="6408" max="6408" width="12" bestFit="1" customWidth="1"/>
    <col min="6409" max="6422" width="12.85546875" customWidth="1"/>
    <col min="6423" max="6423" width="13.28515625" customWidth="1"/>
    <col min="6424" max="6424" width="12.85546875" customWidth="1"/>
    <col min="6425" max="6425" width="13.28515625" customWidth="1"/>
    <col min="6426" max="6426" width="12.85546875" customWidth="1"/>
    <col min="6427" max="6427" width="37.140625" customWidth="1"/>
    <col min="6428" max="6658" width="9.140625" customWidth="1"/>
    <col min="6660" max="6660" width="40.5703125" customWidth="1"/>
    <col min="6661" max="6662" width="12" bestFit="1" customWidth="1"/>
    <col min="6663" max="6663" width="14" bestFit="1" customWidth="1"/>
    <col min="6664" max="6664" width="12" bestFit="1" customWidth="1"/>
    <col min="6665" max="6678" width="12.85546875" customWidth="1"/>
    <col min="6679" max="6679" width="13.28515625" customWidth="1"/>
    <col min="6680" max="6680" width="12.85546875" customWidth="1"/>
    <col min="6681" max="6681" width="13.28515625" customWidth="1"/>
    <col min="6682" max="6682" width="12.85546875" customWidth="1"/>
    <col min="6683" max="6683" width="37.140625" customWidth="1"/>
    <col min="6684" max="6914" width="9.140625" customWidth="1"/>
    <col min="6916" max="6916" width="40.5703125" customWidth="1"/>
    <col min="6917" max="6918" width="12" bestFit="1" customWidth="1"/>
    <col min="6919" max="6919" width="14" bestFit="1" customWidth="1"/>
    <col min="6920" max="6920" width="12" bestFit="1" customWidth="1"/>
    <col min="6921" max="6934" width="12.85546875" customWidth="1"/>
    <col min="6935" max="6935" width="13.28515625" customWidth="1"/>
    <col min="6936" max="6936" width="12.85546875" customWidth="1"/>
    <col min="6937" max="6937" width="13.28515625" customWidth="1"/>
    <col min="6938" max="6938" width="12.85546875" customWidth="1"/>
    <col min="6939" max="6939" width="37.140625" customWidth="1"/>
    <col min="6940" max="7170" width="9.140625" customWidth="1"/>
    <col min="7172" max="7172" width="40.5703125" customWidth="1"/>
    <col min="7173" max="7174" width="12" bestFit="1" customWidth="1"/>
    <col min="7175" max="7175" width="14" bestFit="1" customWidth="1"/>
    <col min="7176" max="7176" width="12" bestFit="1" customWidth="1"/>
    <col min="7177" max="7190" width="12.85546875" customWidth="1"/>
    <col min="7191" max="7191" width="13.28515625" customWidth="1"/>
    <col min="7192" max="7192" width="12.85546875" customWidth="1"/>
    <col min="7193" max="7193" width="13.28515625" customWidth="1"/>
    <col min="7194" max="7194" width="12.85546875" customWidth="1"/>
    <col min="7195" max="7195" width="37.140625" customWidth="1"/>
    <col min="7196" max="7426" width="9.140625" customWidth="1"/>
    <col min="7428" max="7428" width="40.5703125" customWidth="1"/>
    <col min="7429" max="7430" width="12" bestFit="1" customWidth="1"/>
    <col min="7431" max="7431" width="14" bestFit="1" customWidth="1"/>
    <col min="7432" max="7432" width="12" bestFit="1" customWidth="1"/>
    <col min="7433" max="7446" width="12.85546875" customWidth="1"/>
    <col min="7447" max="7447" width="13.28515625" customWidth="1"/>
    <col min="7448" max="7448" width="12.85546875" customWidth="1"/>
    <col min="7449" max="7449" width="13.28515625" customWidth="1"/>
    <col min="7450" max="7450" width="12.85546875" customWidth="1"/>
    <col min="7451" max="7451" width="37.140625" customWidth="1"/>
    <col min="7452" max="7682" width="9.140625" customWidth="1"/>
    <col min="7684" max="7684" width="40.5703125" customWidth="1"/>
    <col min="7685" max="7686" width="12" bestFit="1" customWidth="1"/>
    <col min="7687" max="7687" width="14" bestFit="1" customWidth="1"/>
    <col min="7688" max="7688" width="12" bestFit="1" customWidth="1"/>
    <col min="7689" max="7702" width="12.85546875" customWidth="1"/>
    <col min="7703" max="7703" width="13.28515625" customWidth="1"/>
    <col min="7704" max="7704" width="12.85546875" customWidth="1"/>
    <col min="7705" max="7705" width="13.28515625" customWidth="1"/>
    <col min="7706" max="7706" width="12.85546875" customWidth="1"/>
    <col min="7707" max="7707" width="37.140625" customWidth="1"/>
    <col min="7708" max="7938" width="9.140625" customWidth="1"/>
    <col min="7940" max="7940" width="40.5703125" customWidth="1"/>
    <col min="7941" max="7942" width="12" bestFit="1" customWidth="1"/>
    <col min="7943" max="7943" width="14" bestFit="1" customWidth="1"/>
    <col min="7944" max="7944" width="12" bestFit="1" customWidth="1"/>
    <col min="7945" max="7958" width="12.85546875" customWidth="1"/>
    <col min="7959" max="7959" width="13.28515625" customWidth="1"/>
    <col min="7960" max="7960" width="12.85546875" customWidth="1"/>
    <col min="7961" max="7961" width="13.28515625" customWidth="1"/>
    <col min="7962" max="7962" width="12.85546875" customWidth="1"/>
    <col min="7963" max="7963" width="37.140625" customWidth="1"/>
    <col min="7964" max="8194" width="9.140625" customWidth="1"/>
    <col min="8196" max="8196" width="40.5703125" customWidth="1"/>
    <col min="8197" max="8198" width="12" bestFit="1" customWidth="1"/>
    <col min="8199" max="8199" width="14" bestFit="1" customWidth="1"/>
    <col min="8200" max="8200" width="12" bestFit="1" customWidth="1"/>
    <col min="8201" max="8214" width="12.85546875" customWidth="1"/>
    <col min="8215" max="8215" width="13.28515625" customWidth="1"/>
    <col min="8216" max="8216" width="12.85546875" customWidth="1"/>
    <col min="8217" max="8217" width="13.28515625" customWidth="1"/>
    <col min="8218" max="8218" width="12.85546875" customWidth="1"/>
    <col min="8219" max="8219" width="37.140625" customWidth="1"/>
    <col min="8220" max="8450" width="9.140625" customWidth="1"/>
    <col min="8452" max="8452" width="40.5703125" customWidth="1"/>
    <col min="8453" max="8454" width="12" bestFit="1" customWidth="1"/>
    <col min="8455" max="8455" width="14" bestFit="1" customWidth="1"/>
    <col min="8456" max="8456" width="12" bestFit="1" customWidth="1"/>
    <col min="8457" max="8470" width="12.85546875" customWidth="1"/>
    <col min="8471" max="8471" width="13.28515625" customWidth="1"/>
    <col min="8472" max="8472" width="12.85546875" customWidth="1"/>
    <col min="8473" max="8473" width="13.28515625" customWidth="1"/>
    <col min="8474" max="8474" width="12.85546875" customWidth="1"/>
    <col min="8475" max="8475" width="37.140625" customWidth="1"/>
    <col min="8476" max="8706" width="9.140625" customWidth="1"/>
    <col min="8708" max="8708" width="40.5703125" customWidth="1"/>
    <col min="8709" max="8710" width="12" bestFit="1" customWidth="1"/>
    <col min="8711" max="8711" width="14" bestFit="1" customWidth="1"/>
    <col min="8712" max="8712" width="12" bestFit="1" customWidth="1"/>
    <col min="8713" max="8726" width="12.85546875" customWidth="1"/>
    <col min="8727" max="8727" width="13.28515625" customWidth="1"/>
    <col min="8728" max="8728" width="12.85546875" customWidth="1"/>
    <col min="8729" max="8729" width="13.28515625" customWidth="1"/>
    <col min="8730" max="8730" width="12.85546875" customWidth="1"/>
    <col min="8731" max="8731" width="37.140625" customWidth="1"/>
    <col min="8732" max="8962" width="9.140625" customWidth="1"/>
    <col min="8964" max="8964" width="40.5703125" customWidth="1"/>
    <col min="8965" max="8966" width="12" bestFit="1" customWidth="1"/>
    <col min="8967" max="8967" width="14" bestFit="1" customWidth="1"/>
    <col min="8968" max="8968" width="12" bestFit="1" customWidth="1"/>
    <col min="8969" max="8982" width="12.85546875" customWidth="1"/>
    <col min="8983" max="8983" width="13.28515625" customWidth="1"/>
    <col min="8984" max="8984" width="12.85546875" customWidth="1"/>
    <col min="8985" max="8985" width="13.28515625" customWidth="1"/>
    <col min="8986" max="8986" width="12.85546875" customWidth="1"/>
    <col min="8987" max="8987" width="37.140625" customWidth="1"/>
    <col min="8988" max="9218" width="9.140625" customWidth="1"/>
    <col min="9220" max="9220" width="40.5703125" customWidth="1"/>
    <col min="9221" max="9222" width="12" bestFit="1" customWidth="1"/>
    <col min="9223" max="9223" width="14" bestFit="1" customWidth="1"/>
    <col min="9224" max="9224" width="12" bestFit="1" customWidth="1"/>
    <col min="9225" max="9238" width="12.85546875" customWidth="1"/>
    <col min="9239" max="9239" width="13.28515625" customWidth="1"/>
    <col min="9240" max="9240" width="12.85546875" customWidth="1"/>
    <col min="9241" max="9241" width="13.28515625" customWidth="1"/>
    <col min="9242" max="9242" width="12.85546875" customWidth="1"/>
    <col min="9243" max="9243" width="37.140625" customWidth="1"/>
    <col min="9244" max="9474" width="9.140625" customWidth="1"/>
    <col min="9476" max="9476" width="40.5703125" customWidth="1"/>
    <col min="9477" max="9478" width="12" bestFit="1" customWidth="1"/>
    <col min="9479" max="9479" width="14" bestFit="1" customWidth="1"/>
    <col min="9480" max="9480" width="12" bestFit="1" customWidth="1"/>
    <col min="9481" max="9494" width="12.85546875" customWidth="1"/>
    <col min="9495" max="9495" width="13.28515625" customWidth="1"/>
    <col min="9496" max="9496" width="12.85546875" customWidth="1"/>
    <col min="9497" max="9497" width="13.28515625" customWidth="1"/>
    <col min="9498" max="9498" width="12.85546875" customWidth="1"/>
    <col min="9499" max="9499" width="37.140625" customWidth="1"/>
    <col min="9500" max="9730" width="9.140625" customWidth="1"/>
    <col min="9732" max="9732" width="40.5703125" customWidth="1"/>
    <col min="9733" max="9734" width="12" bestFit="1" customWidth="1"/>
    <col min="9735" max="9735" width="14" bestFit="1" customWidth="1"/>
    <col min="9736" max="9736" width="12" bestFit="1" customWidth="1"/>
    <col min="9737" max="9750" width="12.85546875" customWidth="1"/>
    <col min="9751" max="9751" width="13.28515625" customWidth="1"/>
    <col min="9752" max="9752" width="12.85546875" customWidth="1"/>
    <col min="9753" max="9753" width="13.28515625" customWidth="1"/>
    <col min="9754" max="9754" width="12.85546875" customWidth="1"/>
    <col min="9755" max="9755" width="37.140625" customWidth="1"/>
    <col min="9756" max="9986" width="9.140625" customWidth="1"/>
    <col min="9988" max="9988" width="40.5703125" customWidth="1"/>
    <col min="9989" max="9990" width="12" bestFit="1" customWidth="1"/>
    <col min="9991" max="9991" width="14" bestFit="1" customWidth="1"/>
    <col min="9992" max="9992" width="12" bestFit="1" customWidth="1"/>
    <col min="9993" max="10006" width="12.85546875" customWidth="1"/>
    <col min="10007" max="10007" width="13.28515625" customWidth="1"/>
    <col min="10008" max="10008" width="12.85546875" customWidth="1"/>
    <col min="10009" max="10009" width="13.28515625" customWidth="1"/>
    <col min="10010" max="10010" width="12.85546875" customWidth="1"/>
    <col min="10011" max="10011" width="37.140625" customWidth="1"/>
    <col min="10012" max="10242" width="9.140625" customWidth="1"/>
    <col min="10244" max="10244" width="40.5703125" customWidth="1"/>
    <col min="10245" max="10246" width="12" bestFit="1" customWidth="1"/>
    <col min="10247" max="10247" width="14" bestFit="1" customWidth="1"/>
    <col min="10248" max="10248" width="12" bestFit="1" customWidth="1"/>
    <col min="10249" max="10262" width="12.85546875" customWidth="1"/>
    <col min="10263" max="10263" width="13.28515625" customWidth="1"/>
    <col min="10264" max="10264" width="12.85546875" customWidth="1"/>
    <col min="10265" max="10265" width="13.28515625" customWidth="1"/>
    <col min="10266" max="10266" width="12.85546875" customWidth="1"/>
    <col min="10267" max="10267" width="37.140625" customWidth="1"/>
    <col min="10268" max="10498" width="9.140625" customWidth="1"/>
    <col min="10500" max="10500" width="40.5703125" customWidth="1"/>
    <col min="10501" max="10502" width="12" bestFit="1" customWidth="1"/>
    <col min="10503" max="10503" width="14" bestFit="1" customWidth="1"/>
    <col min="10504" max="10504" width="12" bestFit="1" customWidth="1"/>
    <col min="10505" max="10518" width="12.85546875" customWidth="1"/>
    <col min="10519" max="10519" width="13.28515625" customWidth="1"/>
    <col min="10520" max="10520" width="12.85546875" customWidth="1"/>
    <col min="10521" max="10521" width="13.28515625" customWidth="1"/>
    <col min="10522" max="10522" width="12.85546875" customWidth="1"/>
    <col min="10523" max="10523" width="37.140625" customWidth="1"/>
    <col min="10524" max="10754" width="9.140625" customWidth="1"/>
    <col min="10756" max="10756" width="40.5703125" customWidth="1"/>
    <col min="10757" max="10758" width="12" bestFit="1" customWidth="1"/>
    <col min="10759" max="10759" width="14" bestFit="1" customWidth="1"/>
    <col min="10760" max="10760" width="12" bestFit="1" customWidth="1"/>
    <col min="10761" max="10774" width="12.85546875" customWidth="1"/>
    <col min="10775" max="10775" width="13.28515625" customWidth="1"/>
    <col min="10776" max="10776" width="12.85546875" customWidth="1"/>
    <col min="10777" max="10777" width="13.28515625" customWidth="1"/>
    <col min="10778" max="10778" width="12.85546875" customWidth="1"/>
    <col min="10779" max="10779" width="37.140625" customWidth="1"/>
    <col min="10780" max="11010" width="9.140625" customWidth="1"/>
    <col min="11012" max="11012" width="40.5703125" customWidth="1"/>
    <col min="11013" max="11014" width="12" bestFit="1" customWidth="1"/>
    <col min="11015" max="11015" width="14" bestFit="1" customWidth="1"/>
    <col min="11016" max="11016" width="12" bestFit="1" customWidth="1"/>
    <col min="11017" max="11030" width="12.85546875" customWidth="1"/>
    <col min="11031" max="11031" width="13.28515625" customWidth="1"/>
    <col min="11032" max="11032" width="12.85546875" customWidth="1"/>
    <col min="11033" max="11033" width="13.28515625" customWidth="1"/>
    <col min="11034" max="11034" width="12.85546875" customWidth="1"/>
    <col min="11035" max="11035" width="37.140625" customWidth="1"/>
    <col min="11036" max="11266" width="9.140625" customWidth="1"/>
    <col min="11268" max="11268" width="40.5703125" customWidth="1"/>
    <col min="11269" max="11270" width="12" bestFit="1" customWidth="1"/>
    <col min="11271" max="11271" width="14" bestFit="1" customWidth="1"/>
    <col min="11272" max="11272" width="12" bestFit="1" customWidth="1"/>
    <col min="11273" max="11286" width="12.85546875" customWidth="1"/>
    <col min="11287" max="11287" width="13.28515625" customWidth="1"/>
    <col min="11288" max="11288" width="12.85546875" customWidth="1"/>
    <col min="11289" max="11289" width="13.28515625" customWidth="1"/>
    <col min="11290" max="11290" width="12.85546875" customWidth="1"/>
    <col min="11291" max="11291" width="37.140625" customWidth="1"/>
    <col min="11292" max="11522" width="9.140625" customWidth="1"/>
    <col min="11524" max="11524" width="40.5703125" customWidth="1"/>
    <col min="11525" max="11526" width="12" bestFit="1" customWidth="1"/>
    <col min="11527" max="11527" width="14" bestFit="1" customWidth="1"/>
    <col min="11528" max="11528" width="12" bestFit="1" customWidth="1"/>
    <col min="11529" max="11542" width="12.85546875" customWidth="1"/>
    <col min="11543" max="11543" width="13.28515625" customWidth="1"/>
    <col min="11544" max="11544" width="12.85546875" customWidth="1"/>
    <col min="11545" max="11545" width="13.28515625" customWidth="1"/>
    <col min="11546" max="11546" width="12.85546875" customWidth="1"/>
    <col min="11547" max="11547" width="37.140625" customWidth="1"/>
    <col min="11548" max="11778" width="9.140625" customWidth="1"/>
    <col min="11780" max="11780" width="40.5703125" customWidth="1"/>
    <col min="11781" max="11782" width="12" bestFit="1" customWidth="1"/>
    <col min="11783" max="11783" width="14" bestFit="1" customWidth="1"/>
    <col min="11784" max="11784" width="12" bestFit="1" customWidth="1"/>
    <col min="11785" max="11798" width="12.85546875" customWidth="1"/>
    <col min="11799" max="11799" width="13.28515625" customWidth="1"/>
    <col min="11800" max="11800" width="12.85546875" customWidth="1"/>
    <col min="11801" max="11801" width="13.28515625" customWidth="1"/>
    <col min="11802" max="11802" width="12.85546875" customWidth="1"/>
    <col min="11803" max="11803" width="37.140625" customWidth="1"/>
    <col min="11804" max="12034" width="9.140625" customWidth="1"/>
    <col min="12036" max="12036" width="40.5703125" customWidth="1"/>
    <col min="12037" max="12038" width="12" bestFit="1" customWidth="1"/>
    <col min="12039" max="12039" width="14" bestFit="1" customWidth="1"/>
    <col min="12040" max="12040" width="12" bestFit="1" customWidth="1"/>
    <col min="12041" max="12054" width="12.85546875" customWidth="1"/>
    <col min="12055" max="12055" width="13.28515625" customWidth="1"/>
    <col min="12056" max="12056" width="12.85546875" customWidth="1"/>
    <col min="12057" max="12057" width="13.28515625" customWidth="1"/>
    <col min="12058" max="12058" width="12.85546875" customWidth="1"/>
    <col min="12059" max="12059" width="37.140625" customWidth="1"/>
    <col min="12060" max="12290" width="9.140625" customWidth="1"/>
    <col min="12292" max="12292" width="40.5703125" customWidth="1"/>
    <col min="12293" max="12294" width="12" bestFit="1" customWidth="1"/>
    <col min="12295" max="12295" width="14" bestFit="1" customWidth="1"/>
    <col min="12296" max="12296" width="12" bestFit="1" customWidth="1"/>
    <col min="12297" max="12310" width="12.85546875" customWidth="1"/>
    <col min="12311" max="12311" width="13.28515625" customWidth="1"/>
    <col min="12312" max="12312" width="12.85546875" customWidth="1"/>
    <col min="12313" max="12313" width="13.28515625" customWidth="1"/>
    <col min="12314" max="12314" width="12.85546875" customWidth="1"/>
    <col min="12315" max="12315" width="37.140625" customWidth="1"/>
    <col min="12316" max="12546" width="9.140625" customWidth="1"/>
    <col min="12548" max="12548" width="40.5703125" customWidth="1"/>
    <col min="12549" max="12550" width="12" bestFit="1" customWidth="1"/>
    <col min="12551" max="12551" width="14" bestFit="1" customWidth="1"/>
    <col min="12552" max="12552" width="12" bestFit="1" customWidth="1"/>
    <col min="12553" max="12566" width="12.85546875" customWidth="1"/>
    <col min="12567" max="12567" width="13.28515625" customWidth="1"/>
    <col min="12568" max="12568" width="12.85546875" customWidth="1"/>
    <col min="12569" max="12569" width="13.28515625" customWidth="1"/>
    <col min="12570" max="12570" width="12.85546875" customWidth="1"/>
    <col min="12571" max="12571" width="37.140625" customWidth="1"/>
    <col min="12572" max="12802" width="9.140625" customWidth="1"/>
    <col min="12804" max="12804" width="40.5703125" customWidth="1"/>
    <col min="12805" max="12806" width="12" bestFit="1" customWidth="1"/>
    <col min="12807" max="12807" width="14" bestFit="1" customWidth="1"/>
    <col min="12808" max="12808" width="12" bestFit="1" customWidth="1"/>
    <col min="12809" max="12822" width="12.85546875" customWidth="1"/>
    <col min="12823" max="12823" width="13.28515625" customWidth="1"/>
    <col min="12824" max="12824" width="12.85546875" customWidth="1"/>
    <col min="12825" max="12825" width="13.28515625" customWidth="1"/>
    <col min="12826" max="12826" width="12.85546875" customWidth="1"/>
    <col min="12827" max="12827" width="37.140625" customWidth="1"/>
    <col min="12828" max="13058" width="9.140625" customWidth="1"/>
    <col min="13060" max="13060" width="40.5703125" customWidth="1"/>
    <col min="13061" max="13062" width="12" bestFit="1" customWidth="1"/>
    <col min="13063" max="13063" width="14" bestFit="1" customWidth="1"/>
    <col min="13064" max="13064" width="12" bestFit="1" customWidth="1"/>
    <col min="13065" max="13078" width="12.85546875" customWidth="1"/>
    <col min="13079" max="13079" width="13.28515625" customWidth="1"/>
    <col min="13080" max="13080" width="12.85546875" customWidth="1"/>
    <col min="13081" max="13081" width="13.28515625" customWidth="1"/>
    <col min="13082" max="13082" width="12.85546875" customWidth="1"/>
    <col min="13083" max="13083" width="37.140625" customWidth="1"/>
    <col min="13084" max="13314" width="9.140625" customWidth="1"/>
    <col min="13316" max="13316" width="40.5703125" customWidth="1"/>
    <col min="13317" max="13318" width="12" bestFit="1" customWidth="1"/>
    <col min="13319" max="13319" width="14" bestFit="1" customWidth="1"/>
    <col min="13320" max="13320" width="12" bestFit="1" customWidth="1"/>
    <col min="13321" max="13334" width="12.85546875" customWidth="1"/>
    <col min="13335" max="13335" width="13.28515625" customWidth="1"/>
    <col min="13336" max="13336" width="12.85546875" customWidth="1"/>
    <col min="13337" max="13337" width="13.28515625" customWidth="1"/>
    <col min="13338" max="13338" width="12.85546875" customWidth="1"/>
    <col min="13339" max="13339" width="37.140625" customWidth="1"/>
    <col min="13340" max="13570" width="9.140625" customWidth="1"/>
    <col min="13572" max="13572" width="40.5703125" customWidth="1"/>
    <col min="13573" max="13574" width="12" bestFit="1" customWidth="1"/>
    <col min="13575" max="13575" width="14" bestFit="1" customWidth="1"/>
    <col min="13576" max="13576" width="12" bestFit="1" customWidth="1"/>
    <col min="13577" max="13590" width="12.85546875" customWidth="1"/>
    <col min="13591" max="13591" width="13.28515625" customWidth="1"/>
    <col min="13592" max="13592" width="12.85546875" customWidth="1"/>
    <col min="13593" max="13593" width="13.28515625" customWidth="1"/>
    <col min="13594" max="13594" width="12.85546875" customWidth="1"/>
    <col min="13595" max="13595" width="37.140625" customWidth="1"/>
    <col min="13596" max="13826" width="9.140625" customWidth="1"/>
    <col min="13828" max="13828" width="40.5703125" customWidth="1"/>
    <col min="13829" max="13830" width="12" bestFit="1" customWidth="1"/>
    <col min="13831" max="13831" width="14" bestFit="1" customWidth="1"/>
    <col min="13832" max="13832" width="12" bestFit="1" customWidth="1"/>
    <col min="13833" max="13846" width="12.85546875" customWidth="1"/>
    <col min="13847" max="13847" width="13.28515625" customWidth="1"/>
    <col min="13848" max="13848" width="12.85546875" customWidth="1"/>
    <col min="13849" max="13849" width="13.28515625" customWidth="1"/>
    <col min="13850" max="13850" width="12.85546875" customWidth="1"/>
    <col min="13851" max="13851" width="37.140625" customWidth="1"/>
    <col min="13852" max="14082" width="9.140625" customWidth="1"/>
    <col min="14084" max="14084" width="40.5703125" customWidth="1"/>
    <col min="14085" max="14086" width="12" bestFit="1" customWidth="1"/>
    <col min="14087" max="14087" width="14" bestFit="1" customWidth="1"/>
    <col min="14088" max="14088" width="12" bestFit="1" customWidth="1"/>
    <col min="14089" max="14102" width="12.85546875" customWidth="1"/>
    <col min="14103" max="14103" width="13.28515625" customWidth="1"/>
    <col min="14104" max="14104" width="12.85546875" customWidth="1"/>
    <col min="14105" max="14105" width="13.28515625" customWidth="1"/>
    <col min="14106" max="14106" width="12.85546875" customWidth="1"/>
    <col min="14107" max="14107" width="37.140625" customWidth="1"/>
    <col min="14108" max="14338" width="9.140625" customWidth="1"/>
    <col min="14340" max="14340" width="40.5703125" customWidth="1"/>
    <col min="14341" max="14342" width="12" bestFit="1" customWidth="1"/>
    <col min="14343" max="14343" width="14" bestFit="1" customWidth="1"/>
    <col min="14344" max="14344" width="12" bestFit="1" customWidth="1"/>
    <col min="14345" max="14358" width="12.85546875" customWidth="1"/>
    <col min="14359" max="14359" width="13.28515625" customWidth="1"/>
    <col min="14360" max="14360" width="12.85546875" customWidth="1"/>
    <col min="14361" max="14361" width="13.28515625" customWidth="1"/>
    <col min="14362" max="14362" width="12.85546875" customWidth="1"/>
    <col min="14363" max="14363" width="37.140625" customWidth="1"/>
    <col min="14364" max="14594" width="9.140625" customWidth="1"/>
    <col min="14596" max="14596" width="40.5703125" customWidth="1"/>
    <col min="14597" max="14598" width="12" bestFit="1" customWidth="1"/>
    <col min="14599" max="14599" width="14" bestFit="1" customWidth="1"/>
    <col min="14600" max="14600" width="12" bestFit="1" customWidth="1"/>
    <col min="14601" max="14614" width="12.85546875" customWidth="1"/>
    <col min="14615" max="14615" width="13.28515625" customWidth="1"/>
    <col min="14616" max="14616" width="12.85546875" customWidth="1"/>
    <col min="14617" max="14617" width="13.28515625" customWidth="1"/>
    <col min="14618" max="14618" width="12.85546875" customWidth="1"/>
    <col min="14619" max="14619" width="37.140625" customWidth="1"/>
    <col min="14620" max="14850" width="9.140625" customWidth="1"/>
    <col min="14852" max="14852" width="40.5703125" customWidth="1"/>
    <col min="14853" max="14854" width="12" bestFit="1" customWidth="1"/>
    <col min="14855" max="14855" width="14" bestFit="1" customWidth="1"/>
    <col min="14856" max="14856" width="12" bestFit="1" customWidth="1"/>
    <col min="14857" max="14870" width="12.85546875" customWidth="1"/>
    <col min="14871" max="14871" width="13.28515625" customWidth="1"/>
    <col min="14872" max="14872" width="12.85546875" customWidth="1"/>
    <col min="14873" max="14873" width="13.28515625" customWidth="1"/>
    <col min="14874" max="14874" width="12.85546875" customWidth="1"/>
    <col min="14875" max="14875" width="37.140625" customWidth="1"/>
    <col min="14876" max="15106" width="9.140625" customWidth="1"/>
    <col min="15108" max="15108" width="40.5703125" customWidth="1"/>
    <col min="15109" max="15110" width="12" bestFit="1" customWidth="1"/>
    <col min="15111" max="15111" width="14" bestFit="1" customWidth="1"/>
    <col min="15112" max="15112" width="12" bestFit="1" customWidth="1"/>
    <col min="15113" max="15126" width="12.85546875" customWidth="1"/>
    <col min="15127" max="15127" width="13.28515625" customWidth="1"/>
    <col min="15128" max="15128" width="12.85546875" customWidth="1"/>
    <col min="15129" max="15129" width="13.28515625" customWidth="1"/>
    <col min="15130" max="15130" width="12.85546875" customWidth="1"/>
    <col min="15131" max="15131" width="37.140625" customWidth="1"/>
    <col min="15132" max="15362" width="9.140625" customWidth="1"/>
    <col min="15364" max="15364" width="40.5703125" customWidth="1"/>
    <col min="15365" max="15366" width="12" bestFit="1" customWidth="1"/>
    <col min="15367" max="15367" width="14" bestFit="1" customWidth="1"/>
    <col min="15368" max="15368" width="12" bestFit="1" customWidth="1"/>
    <col min="15369" max="15382" width="12.85546875" customWidth="1"/>
    <col min="15383" max="15383" width="13.28515625" customWidth="1"/>
    <col min="15384" max="15384" width="12.85546875" customWidth="1"/>
    <col min="15385" max="15385" width="13.28515625" customWidth="1"/>
    <col min="15386" max="15386" width="12.85546875" customWidth="1"/>
    <col min="15387" max="15387" width="37.140625" customWidth="1"/>
    <col min="15388" max="15618" width="9.140625" customWidth="1"/>
    <col min="15620" max="15620" width="40.5703125" customWidth="1"/>
    <col min="15621" max="15622" width="12" bestFit="1" customWidth="1"/>
    <col min="15623" max="15623" width="14" bestFit="1" customWidth="1"/>
    <col min="15624" max="15624" width="12" bestFit="1" customWidth="1"/>
    <col min="15625" max="15638" width="12.85546875" customWidth="1"/>
    <col min="15639" max="15639" width="13.28515625" customWidth="1"/>
    <col min="15640" max="15640" width="12.85546875" customWidth="1"/>
    <col min="15641" max="15641" width="13.28515625" customWidth="1"/>
    <col min="15642" max="15642" width="12.85546875" customWidth="1"/>
    <col min="15643" max="15643" width="37.140625" customWidth="1"/>
    <col min="15644" max="15874" width="9.140625" customWidth="1"/>
    <col min="15876" max="15876" width="40.5703125" customWidth="1"/>
    <col min="15877" max="15878" width="12" bestFit="1" customWidth="1"/>
    <col min="15879" max="15879" width="14" bestFit="1" customWidth="1"/>
    <col min="15880" max="15880" width="12" bestFit="1" customWidth="1"/>
    <col min="15881" max="15894" width="12.85546875" customWidth="1"/>
    <col min="15895" max="15895" width="13.28515625" customWidth="1"/>
    <col min="15896" max="15896" width="12.85546875" customWidth="1"/>
    <col min="15897" max="15897" width="13.28515625" customWidth="1"/>
    <col min="15898" max="15898" width="12.85546875" customWidth="1"/>
    <col min="15899" max="15899" width="37.140625" customWidth="1"/>
    <col min="15900" max="16130" width="9.140625" customWidth="1"/>
    <col min="16132" max="16132" width="40.5703125" customWidth="1"/>
    <col min="16133" max="16134" width="12" bestFit="1" customWidth="1"/>
    <col min="16135" max="16135" width="14" bestFit="1" customWidth="1"/>
    <col min="16136" max="16136" width="12" bestFit="1" customWidth="1"/>
    <col min="16137" max="16150" width="12.85546875" customWidth="1"/>
    <col min="16151" max="16151" width="13.28515625" customWidth="1"/>
    <col min="16152" max="16152" width="12.85546875" customWidth="1"/>
    <col min="16153" max="16153" width="13.28515625" customWidth="1"/>
    <col min="16154" max="16154" width="12.85546875" customWidth="1"/>
    <col min="16155" max="16155" width="37.140625" customWidth="1"/>
    <col min="16156" max="16384" width="9.140625" customWidth="1"/>
  </cols>
  <sheetData>
    <row r="2" spans="1:31" x14ac:dyDescent="0.25">
      <c r="C2" s="97" t="s">
        <v>213</v>
      </c>
    </row>
    <row r="4" spans="1:31" ht="26.25" x14ac:dyDescent="0.4">
      <c r="A4" s="34" t="s">
        <v>101</v>
      </c>
    </row>
    <row r="5" spans="1:31" x14ac:dyDescent="0.25">
      <c r="A5" s="11" t="s">
        <v>102</v>
      </c>
    </row>
    <row r="6" spans="1:31" x14ac:dyDescent="0.25">
      <c r="A6" s="81" t="s">
        <v>446</v>
      </c>
    </row>
    <row r="7" spans="1:31" x14ac:dyDescent="0.25">
      <c r="A7" s="81" t="s">
        <v>447</v>
      </c>
    </row>
    <row r="8" spans="1:31" x14ac:dyDescent="0.25">
      <c r="A8" s="81" t="s">
        <v>448</v>
      </c>
    </row>
    <row r="9" spans="1:31" x14ac:dyDescent="0.25">
      <c r="A9" s="81"/>
    </row>
    <row r="10" spans="1:31" s="236" customFormat="1" ht="30" x14ac:dyDescent="0.25">
      <c r="A10" s="243" t="s">
        <v>103</v>
      </c>
      <c r="B10" s="371" t="s">
        <v>5</v>
      </c>
      <c r="C10" s="372"/>
      <c r="D10" s="371" t="s">
        <v>6</v>
      </c>
      <c r="E10" s="372"/>
      <c r="F10" s="371" t="s">
        <v>7</v>
      </c>
      <c r="G10" s="372"/>
      <c r="H10" s="371" t="s">
        <v>8</v>
      </c>
      <c r="I10" s="372"/>
      <c r="J10" s="371" t="s">
        <v>9</v>
      </c>
      <c r="K10" s="372"/>
      <c r="L10" s="371" t="s">
        <v>10</v>
      </c>
      <c r="M10" s="372"/>
      <c r="N10" s="371" t="s">
        <v>11</v>
      </c>
      <c r="O10" s="372"/>
      <c r="P10" s="371" t="s">
        <v>12</v>
      </c>
      <c r="Q10" s="372"/>
      <c r="R10" s="371" t="s">
        <v>13</v>
      </c>
      <c r="S10" s="372"/>
      <c r="T10" s="371" t="s">
        <v>14</v>
      </c>
      <c r="U10" s="372"/>
      <c r="V10" s="371" t="s">
        <v>85</v>
      </c>
      <c r="W10" s="372"/>
      <c r="X10" s="371" t="s">
        <v>465</v>
      </c>
      <c r="Y10" s="373"/>
      <c r="Z10" s="372"/>
      <c r="AA10" s="371" t="s">
        <v>492</v>
      </c>
      <c r="AB10" s="373"/>
      <c r="AC10" s="372"/>
      <c r="AD10" s="274"/>
      <c r="AE10" s="365" t="s">
        <v>553</v>
      </c>
    </row>
    <row r="11" spans="1:31" s="236" customFormat="1" ht="30" x14ac:dyDescent="0.25">
      <c r="A11" s="28"/>
      <c r="B11" s="237" t="s">
        <v>104</v>
      </c>
      <c r="C11" s="243" t="s">
        <v>105</v>
      </c>
      <c r="D11" s="237" t="s">
        <v>104</v>
      </c>
      <c r="E11" s="243" t="s">
        <v>105</v>
      </c>
      <c r="F11" s="237" t="s">
        <v>104</v>
      </c>
      <c r="G11" s="243" t="s">
        <v>105</v>
      </c>
      <c r="H11" s="237" t="s">
        <v>104</v>
      </c>
      <c r="I11" s="243" t="s">
        <v>105</v>
      </c>
      <c r="J11" s="237" t="s">
        <v>104</v>
      </c>
      <c r="K11" s="243" t="s">
        <v>105</v>
      </c>
      <c r="L11" s="237" t="s">
        <v>104</v>
      </c>
      <c r="M11" s="243" t="s">
        <v>105</v>
      </c>
      <c r="N11" s="237" t="s">
        <v>104</v>
      </c>
      <c r="O11" s="243" t="s">
        <v>105</v>
      </c>
      <c r="P11" s="237" t="s">
        <v>104</v>
      </c>
      <c r="Q11" s="243" t="s">
        <v>105</v>
      </c>
      <c r="R11" s="237" t="s">
        <v>104</v>
      </c>
      <c r="S11" s="243" t="s">
        <v>105</v>
      </c>
      <c r="T11" s="237" t="s">
        <v>104</v>
      </c>
      <c r="U11" s="243" t="s">
        <v>105</v>
      </c>
      <c r="V11" s="237" t="s">
        <v>104</v>
      </c>
      <c r="W11" s="243" t="s">
        <v>105</v>
      </c>
      <c r="X11" s="243" t="s">
        <v>104</v>
      </c>
      <c r="Y11" s="243" t="s">
        <v>477</v>
      </c>
      <c r="Z11" s="243" t="s">
        <v>478</v>
      </c>
      <c r="AA11" s="243" t="s">
        <v>104</v>
      </c>
      <c r="AB11" s="243" t="s">
        <v>477</v>
      </c>
      <c r="AC11" s="243" t="s">
        <v>478</v>
      </c>
      <c r="AD11" s="53" t="s">
        <v>482</v>
      </c>
      <c r="AE11" s="367"/>
    </row>
    <row r="12" spans="1:31" s="236" customFormat="1" ht="47.25" x14ac:dyDescent="0.25">
      <c r="A12" s="243" t="s">
        <v>106</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row>
    <row r="13" spans="1:31" s="11" customFormat="1" x14ac:dyDescent="0.25">
      <c r="A13" s="234" t="s">
        <v>79</v>
      </c>
      <c r="B13" s="83">
        <v>0.69900000000000007</v>
      </c>
      <c r="C13" s="32" t="s">
        <v>107</v>
      </c>
      <c r="D13" s="83">
        <v>0.69299999999999995</v>
      </c>
      <c r="E13" s="32" t="s">
        <v>108</v>
      </c>
      <c r="F13" s="83">
        <v>0.71099999999999997</v>
      </c>
      <c r="G13" s="32" t="s">
        <v>109</v>
      </c>
      <c r="H13" s="83">
        <v>0.68500000000000005</v>
      </c>
      <c r="I13" s="32" t="s">
        <v>110</v>
      </c>
      <c r="J13" s="83">
        <v>0.70400000000000007</v>
      </c>
      <c r="K13" s="32" t="s">
        <v>111</v>
      </c>
      <c r="L13" s="83">
        <v>0.70700000000000007</v>
      </c>
      <c r="M13" s="32" t="s">
        <v>110</v>
      </c>
      <c r="N13" s="83">
        <v>0.74299999999999999</v>
      </c>
      <c r="O13" s="32" t="s">
        <v>112</v>
      </c>
      <c r="P13" s="84">
        <v>0.72699999999999998</v>
      </c>
      <c r="Q13" s="32" t="s">
        <v>113</v>
      </c>
      <c r="R13" s="84">
        <v>0.72499999999999998</v>
      </c>
      <c r="S13" s="32" t="s">
        <v>112</v>
      </c>
      <c r="T13" s="85">
        <v>0.72599999999999998</v>
      </c>
      <c r="U13" s="32" t="s">
        <v>114</v>
      </c>
      <c r="V13" s="85">
        <v>0.73199999999999998</v>
      </c>
      <c r="W13" s="32" t="s">
        <v>114</v>
      </c>
      <c r="X13" s="270">
        <v>74.199323761948634</v>
      </c>
      <c r="Y13" s="270">
        <v>72.667298614805404</v>
      </c>
      <c r="Z13" s="270">
        <v>75.674223340604939</v>
      </c>
      <c r="AA13" s="270">
        <v>72.809795819572997</v>
      </c>
      <c r="AB13" s="270">
        <v>71.111690123793551</v>
      </c>
      <c r="AC13" s="270">
        <v>74.507901515352444</v>
      </c>
      <c r="AD13" s="332">
        <v>7715</v>
      </c>
      <c r="AE13" s="303"/>
    </row>
    <row r="14" spans="1:31" s="236" customFormat="1" x14ac:dyDescent="0.25">
      <c r="A14" s="238" t="s">
        <v>69</v>
      </c>
      <c r="B14" s="13">
        <v>0.69099999999999995</v>
      </c>
      <c r="C14" s="89" t="s">
        <v>115</v>
      </c>
      <c r="D14" s="13">
        <v>0.71</v>
      </c>
      <c r="E14" s="89" t="s">
        <v>116</v>
      </c>
      <c r="F14" s="13">
        <v>0.69099999999999995</v>
      </c>
      <c r="G14" s="89" t="s">
        <v>117</v>
      </c>
      <c r="H14" s="13">
        <v>0.66</v>
      </c>
      <c r="I14" s="89" t="s">
        <v>118</v>
      </c>
      <c r="J14" s="13">
        <v>0.74400000000000011</v>
      </c>
      <c r="K14" s="89" t="s">
        <v>119</v>
      </c>
      <c r="L14" s="13">
        <v>0.70700000000000007</v>
      </c>
      <c r="M14" s="89" t="s">
        <v>120</v>
      </c>
      <c r="N14" s="13">
        <v>0.754</v>
      </c>
      <c r="O14" s="89" t="s">
        <v>121</v>
      </c>
      <c r="P14" s="13">
        <v>0.74900000000000011</v>
      </c>
      <c r="Q14" s="89" t="s">
        <v>122</v>
      </c>
      <c r="R14" s="15">
        <v>0.77600000000000002</v>
      </c>
      <c r="S14" s="89" t="s">
        <v>123</v>
      </c>
      <c r="T14" s="14">
        <v>0.77300000000000002</v>
      </c>
      <c r="U14" s="89" t="s">
        <v>124</v>
      </c>
      <c r="V14" s="88">
        <v>72.110618992637995</v>
      </c>
      <c r="W14" s="89" t="s">
        <v>125</v>
      </c>
      <c r="X14" s="88">
        <v>75.409970836461525</v>
      </c>
      <c r="Y14" s="88">
        <v>70.951229413677481</v>
      </c>
      <c r="Z14" s="88">
        <v>79.383197961079304</v>
      </c>
      <c r="AA14" s="269">
        <v>74.362953625904041</v>
      </c>
      <c r="AB14" s="88">
        <v>69.435123787767395</v>
      </c>
      <c r="AC14" s="88">
        <v>79.290783464040686</v>
      </c>
      <c r="AD14" s="333">
        <v>814</v>
      </c>
      <c r="AE14" s="304"/>
    </row>
    <row r="15" spans="1:31" s="236" customFormat="1" x14ac:dyDescent="0.25">
      <c r="A15" s="238" t="s">
        <v>91</v>
      </c>
      <c r="B15" s="13">
        <v>0.67599999999999993</v>
      </c>
      <c r="C15" s="89" t="s">
        <v>126</v>
      </c>
      <c r="D15" s="13">
        <v>0.66599999999999993</v>
      </c>
      <c r="E15" s="89" t="s">
        <v>127</v>
      </c>
      <c r="F15" s="13">
        <v>0.7</v>
      </c>
      <c r="G15" s="89" t="s">
        <v>128</v>
      </c>
      <c r="H15" s="13">
        <v>0.68599999999999994</v>
      </c>
      <c r="I15" s="89" t="s">
        <v>117</v>
      </c>
      <c r="J15" s="13">
        <v>0.67900000000000005</v>
      </c>
      <c r="K15" s="89" t="s">
        <v>129</v>
      </c>
      <c r="L15" s="13">
        <v>0.69</v>
      </c>
      <c r="M15" s="89" t="s">
        <v>117</v>
      </c>
      <c r="N15" s="13">
        <v>0.71</v>
      </c>
      <c r="O15" s="89" t="s">
        <v>123</v>
      </c>
      <c r="P15" s="13">
        <v>0.68900000000000006</v>
      </c>
      <c r="Q15" s="89" t="s">
        <v>130</v>
      </c>
      <c r="R15" s="15">
        <v>0.69299999999999995</v>
      </c>
      <c r="S15" s="89" t="s">
        <v>131</v>
      </c>
      <c r="T15" s="14">
        <v>0.73399999999999999</v>
      </c>
      <c r="U15" s="89" t="s">
        <v>132</v>
      </c>
      <c r="V15" s="88">
        <v>72.18646641264192</v>
      </c>
      <c r="W15" s="89" t="s">
        <v>133</v>
      </c>
      <c r="X15" s="88">
        <v>68.173897740852965</v>
      </c>
      <c r="Y15" s="88">
        <v>62.917204035733512</v>
      </c>
      <c r="Z15" s="88">
        <v>73.005141817903819</v>
      </c>
      <c r="AA15" s="269">
        <v>71.120347043213513</v>
      </c>
      <c r="AB15" s="88">
        <v>66.063568930631121</v>
      </c>
      <c r="AC15" s="88">
        <v>76.177125155795906</v>
      </c>
      <c r="AD15" s="333">
        <v>1071</v>
      </c>
      <c r="AE15" s="304"/>
    </row>
    <row r="16" spans="1:31" s="236" customFormat="1" x14ac:dyDescent="0.25">
      <c r="A16" s="238" t="s">
        <v>72</v>
      </c>
      <c r="B16" s="13">
        <v>0.68299999999999994</v>
      </c>
      <c r="C16" s="89" t="s">
        <v>134</v>
      </c>
      <c r="D16" s="13">
        <v>0.71900000000000008</v>
      </c>
      <c r="E16" s="89" t="s">
        <v>127</v>
      </c>
      <c r="F16" s="13">
        <v>0.73299999999999998</v>
      </c>
      <c r="G16" s="89" t="s">
        <v>128</v>
      </c>
      <c r="H16" s="13">
        <v>0.68799999999999994</v>
      </c>
      <c r="I16" s="89" t="s">
        <v>135</v>
      </c>
      <c r="J16" s="13">
        <v>0.752</v>
      </c>
      <c r="K16" s="89" t="s">
        <v>136</v>
      </c>
      <c r="L16" s="13">
        <v>0.70799999999999996</v>
      </c>
      <c r="M16" s="89" t="s">
        <v>137</v>
      </c>
      <c r="N16" s="13">
        <v>0.748</v>
      </c>
      <c r="O16" s="89" t="s">
        <v>121</v>
      </c>
      <c r="P16" s="13">
        <v>0.7609999999999999</v>
      </c>
      <c r="Q16" s="89" t="s">
        <v>122</v>
      </c>
      <c r="R16" s="15">
        <v>0.71699999999999997</v>
      </c>
      <c r="S16" s="89" t="s">
        <v>138</v>
      </c>
      <c r="T16" s="14">
        <v>0.7</v>
      </c>
      <c r="U16" s="89" t="s">
        <v>139</v>
      </c>
      <c r="V16" s="88">
        <v>68.251117280139425</v>
      </c>
      <c r="W16" s="89" t="s">
        <v>140</v>
      </c>
      <c r="X16" s="88">
        <v>73.045964874451684</v>
      </c>
      <c r="Y16" s="88">
        <v>68.84671269283767</v>
      </c>
      <c r="Z16" s="88">
        <v>76.869357398043476</v>
      </c>
      <c r="AA16" s="269">
        <v>74.208653156835879</v>
      </c>
      <c r="AB16" s="88">
        <v>69.746407944326307</v>
      </c>
      <c r="AC16" s="88">
        <v>78.670898369345451</v>
      </c>
      <c r="AD16" s="333">
        <v>867</v>
      </c>
      <c r="AE16" s="304"/>
    </row>
    <row r="17" spans="1:31" s="236" customFormat="1" x14ac:dyDescent="0.25">
      <c r="A17" s="238" t="s">
        <v>73</v>
      </c>
      <c r="B17" s="13">
        <v>0.71700000000000008</v>
      </c>
      <c r="C17" s="89" t="s">
        <v>142</v>
      </c>
      <c r="D17" s="13">
        <v>0.71299999999999997</v>
      </c>
      <c r="E17" s="89" t="s">
        <v>128</v>
      </c>
      <c r="F17" s="13">
        <v>0.746</v>
      </c>
      <c r="G17" s="89" t="s">
        <v>116</v>
      </c>
      <c r="H17" s="13">
        <v>0.66799999999999993</v>
      </c>
      <c r="I17" s="89" t="s">
        <v>143</v>
      </c>
      <c r="J17" s="13">
        <v>0.69400000000000006</v>
      </c>
      <c r="K17" s="89" t="s">
        <v>144</v>
      </c>
      <c r="L17" s="13">
        <v>0.70200000000000007</v>
      </c>
      <c r="M17" s="89" t="s">
        <v>145</v>
      </c>
      <c r="N17" s="13">
        <v>0.73799999999999999</v>
      </c>
      <c r="O17" s="89" t="s">
        <v>146</v>
      </c>
      <c r="P17" s="13">
        <v>0.747</v>
      </c>
      <c r="Q17" s="89" t="s">
        <v>147</v>
      </c>
      <c r="R17" s="15">
        <v>0.751</v>
      </c>
      <c r="S17" s="89" t="s">
        <v>121</v>
      </c>
      <c r="T17" s="14">
        <v>0.76</v>
      </c>
      <c r="U17" s="89" t="s">
        <v>148</v>
      </c>
      <c r="V17" s="88">
        <v>75.515552227820152</v>
      </c>
      <c r="W17" s="89" t="s">
        <v>149</v>
      </c>
      <c r="X17" s="88">
        <v>71.785054459379992</v>
      </c>
      <c r="Y17" s="88">
        <v>66.681543140736039</v>
      </c>
      <c r="Z17" s="88">
        <v>76.383701592339989</v>
      </c>
      <c r="AA17" s="269">
        <v>73.767374384359826</v>
      </c>
      <c r="AB17" s="88">
        <v>67.743765236082254</v>
      </c>
      <c r="AC17" s="88">
        <v>79.790983532637398</v>
      </c>
      <c r="AD17" s="333">
        <v>673</v>
      </c>
      <c r="AE17" s="304"/>
    </row>
    <row r="18" spans="1:31" s="236" customFormat="1" x14ac:dyDescent="0.25">
      <c r="A18" s="238" t="s">
        <v>74</v>
      </c>
      <c r="B18" s="13">
        <v>0.65799999999999992</v>
      </c>
      <c r="C18" s="89" t="s">
        <v>134</v>
      </c>
      <c r="D18" s="13">
        <v>0.67099999999999993</v>
      </c>
      <c r="E18" s="89" t="s">
        <v>128</v>
      </c>
      <c r="F18" s="13">
        <v>0.65400000000000003</v>
      </c>
      <c r="G18" s="89" t="s">
        <v>116</v>
      </c>
      <c r="H18" s="13">
        <v>0.64500000000000002</v>
      </c>
      <c r="I18" s="89" t="s">
        <v>145</v>
      </c>
      <c r="J18" s="13">
        <v>0.624</v>
      </c>
      <c r="K18" s="89" t="s">
        <v>150</v>
      </c>
      <c r="L18" s="13">
        <v>0.66400000000000003</v>
      </c>
      <c r="M18" s="89" t="s">
        <v>145</v>
      </c>
      <c r="N18" s="13">
        <v>0.71700000000000008</v>
      </c>
      <c r="O18" s="89" t="s">
        <v>121</v>
      </c>
      <c r="P18" s="13">
        <v>0.71099999999999997</v>
      </c>
      <c r="Q18" s="89" t="s">
        <v>138</v>
      </c>
      <c r="R18" s="15">
        <v>0.69599999999999995</v>
      </c>
      <c r="S18" s="89" t="s">
        <v>121</v>
      </c>
      <c r="T18" s="14">
        <v>0.71</v>
      </c>
      <c r="U18" s="89" t="s">
        <v>151</v>
      </c>
      <c r="V18" s="88">
        <v>72.189188930617192</v>
      </c>
      <c r="W18" s="89" t="s">
        <v>149</v>
      </c>
      <c r="X18" s="88">
        <v>72.003075271837261</v>
      </c>
      <c r="Y18" s="88">
        <v>67.151760789779033</v>
      </c>
      <c r="Z18" s="88">
        <v>76.389817229188836</v>
      </c>
      <c r="AA18" s="269">
        <v>67.183883673059896</v>
      </c>
      <c r="AB18" s="88">
        <v>61.239179315703296</v>
      </c>
      <c r="AC18" s="88">
        <v>73.128588030416495</v>
      </c>
      <c r="AD18" s="333">
        <v>694</v>
      </c>
      <c r="AE18" s="304"/>
    </row>
    <row r="19" spans="1:31" s="236" customFormat="1" x14ac:dyDescent="0.25">
      <c r="A19" s="238" t="s">
        <v>75</v>
      </c>
      <c r="B19" s="13">
        <v>0.72499999999999998</v>
      </c>
      <c r="C19" s="89" t="s">
        <v>134</v>
      </c>
      <c r="D19" s="13">
        <v>0.72499999999999998</v>
      </c>
      <c r="E19" s="89" t="s">
        <v>127</v>
      </c>
      <c r="F19" s="13">
        <v>0.72499999999999998</v>
      </c>
      <c r="G19" s="89" t="s">
        <v>128</v>
      </c>
      <c r="H19" s="13">
        <v>0.70799999999999996</v>
      </c>
      <c r="I19" s="89" t="s">
        <v>152</v>
      </c>
      <c r="J19" s="13">
        <v>0.747</v>
      </c>
      <c r="K19" s="89" t="s">
        <v>153</v>
      </c>
      <c r="L19" s="13">
        <v>0.72900000000000009</v>
      </c>
      <c r="M19" s="89" t="s">
        <v>154</v>
      </c>
      <c r="N19" s="13">
        <v>0.78099999999999992</v>
      </c>
      <c r="O19" s="89" t="s">
        <v>155</v>
      </c>
      <c r="P19" s="13">
        <v>0.74900000000000011</v>
      </c>
      <c r="Q19" s="89" t="s">
        <v>121</v>
      </c>
      <c r="R19" s="15">
        <v>0.73899999999999999</v>
      </c>
      <c r="S19" s="89" t="s">
        <v>123</v>
      </c>
      <c r="T19" s="14">
        <v>0.72399999999999998</v>
      </c>
      <c r="U19" s="89" t="s">
        <v>156</v>
      </c>
      <c r="V19" s="88">
        <v>74.549605356000072</v>
      </c>
      <c r="W19" s="89" t="s">
        <v>157</v>
      </c>
      <c r="X19" s="88">
        <v>78.798202446663083</v>
      </c>
      <c r="Y19" s="88">
        <v>75.05386061769515</v>
      </c>
      <c r="Z19" s="88">
        <v>82.114459259336087</v>
      </c>
      <c r="AA19" s="269">
        <v>76.727404278208951</v>
      </c>
      <c r="AB19" s="88">
        <v>72.63915755216567</v>
      </c>
      <c r="AC19" s="88">
        <v>80.815651004252231</v>
      </c>
      <c r="AD19" s="333">
        <v>884</v>
      </c>
      <c r="AE19" s="304"/>
    </row>
    <row r="20" spans="1:31" s="236" customFormat="1" x14ac:dyDescent="0.25">
      <c r="A20" s="238" t="s">
        <v>76</v>
      </c>
      <c r="B20" s="13">
        <v>0.63600000000000001</v>
      </c>
      <c r="C20" s="89" t="s">
        <v>134</v>
      </c>
      <c r="D20" s="13">
        <v>0.58799999999999997</v>
      </c>
      <c r="E20" s="89" t="s">
        <v>115</v>
      </c>
      <c r="F20" s="13">
        <v>0.63100000000000001</v>
      </c>
      <c r="G20" s="89" t="s">
        <v>116</v>
      </c>
      <c r="H20" s="13">
        <v>0.60099999999999998</v>
      </c>
      <c r="I20" s="89" t="s">
        <v>154</v>
      </c>
      <c r="J20" s="13">
        <v>0.59799999999999998</v>
      </c>
      <c r="K20" s="89" t="s">
        <v>158</v>
      </c>
      <c r="L20" s="13">
        <v>0.65700000000000003</v>
      </c>
      <c r="M20" s="89" t="s">
        <v>159</v>
      </c>
      <c r="N20" s="13">
        <v>0.68599999999999994</v>
      </c>
      <c r="O20" s="89" t="s">
        <v>160</v>
      </c>
      <c r="P20" s="13">
        <v>0.64900000000000002</v>
      </c>
      <c r="Q20" s="89" t="s">
        <v>161</v>
      </c>
      <c r="R20" s="15">
        <v>0.66300000000000003</v>
      </c>
      <c r="S20" s="89" t="s">
        <v>138</v>
      </c>
      <c r="T20" s="14">
        <v>0.627</v>
      </c>
      <c r="U20" s="89" t="s">
        <v>162</v>
      </c>
      <c r="V20" s="88">
        <v>66.517586652115682</v>
      </c>
      <c r="W20" s="89" t="s">
        <v>163</v>
      </c>
      <c r="X20" s="88">
        <v>66.705801990834743</v>
      </c>
      <c r="Y20" s="88">
        <v>62.118001493642105</v>
      </c>
      <c r="Z20" s="88">
        <v>70.99739999089735</v>
      </c>
      <c r="AA20" s="269">
        <v>58.263476123086775</v>
      </c>
      <c r="AB20" s="88">
        <v>52.958206482649913</v>
      </c>
      <c r="AC20" s="88">
        <v>63.568745763523637</v>
      </c>
      <c r="AD20" s="333">
        <v>784</v>
      </c>
      <c r="AE20" s="304"/>
    </row>
    <row r="21" spans="1:31" s="236" customFormat="1" x14ac:dyDescent="0.25">
      <c r="A21" s="238" t="s">
        <v>77</v>
      </c>
      <c r="B21" s="13">
        <v>0.76200000000000001</v>
      </c>
      <c r="C21" s="89" t="s">
        <v>164</v>
      </c>
      <c r="D21" s="13">
        <v>0.752</v>
      </c>
      <c r="E21" s="89" t="s">
        <v>134</v>
      </c>
      <c r="F21" s="13">
        <v>0.77900000000000003</v>
      </c>
      <c r="G21" s="89" t="s">
        <v>134</v>
      </c>
      <c r="H21" s="13">
        <v>0.75700000000000001</v>
      </c>
      <c r="I21" s="89" t="s">
        <v>128</v>
      </c>
      <c r="J21" s="13">
        <v>0.81</v>
      </c>
      <c r="K21" s="89" t="s">
        <v>165</v>
      </c>
      <c r="L21" s="13">
        <v>0.76500000000000001</v>
      </c>
      <c r="M21" s="89" t="s">
        <v>127</v>
      </c>
      <c r="N21" s="13">
        <v>0.80299999999999994</v>
      </c>
      <c r="O21" s="89" t="s">
        <v>166</v>
      </c>
      <c r="P21" s="13">
        <v>0.77300000000000002</v>
      </c>
      <c r="Q21" s="89" t="s">
        <v>167</v>
      </c>
      <c r="R21" s="15">
        <v>0.77200000000000002</v>
      </c>
      <c r="S21" s="89" t="s">
        <v>168</v>
      </c>
      <c r="T21" s="14">
        <v>0.78800000000000003</v>
      </c>
      <c r="U21" s="89" t="s">
        <v>169</v>
      </c>
      <c r="V21" s="88">
        <v>78.903882794569796</v>
      </c>
      <c r="W21" s="89" t="s">
        <v>170</v>
      </c>
      <c r="X21" s="88">
        <v>80.57906764892536</v>
      </c>
      <c r="Y21" s="88">
        <v>77.384442506138555</v>
      </c>
      <c r="Z21" s="88">
        <v>83.419117992378219</v>
      </c>
      <c r="AA21" s="269">
        <v>80.380465616839871</v>
      </c>
      <c r="AB21" s="88">
        <v>77.102007398523597</v>
      </c>
      <c r="AC21" s="88">
        <v>83.658923835156145</v>
      </c>
      <c r="AD21" s="333">
        <v>1195</v>
      </c>
      <c r="AE21" s="304"/>
    </row>
    <row r="22" spans="1:31" s="236" customFormat="1" x14ac:dyDescent="0.25">
      <c r="A22" s="238" t="s">
        <v>78</v>
      </c>
      <c r="B22" s="13">
        <v>0.73199999999999998</v>
      </c>
      <c r="C22" s="89" t="s">
        <v>126</v>
      </c>
      <c r="D22" s="13">
        <v>0.71900000000000008</v>
      </c>
      <c r="E22" s="89" t="s">
        <v>127</v>
      </c>
      <c r="F22" s="13">
        <v>0.73799999999999999</v>
      </c>
      <c r="G22" s="89" t="s">
        <v>127</v>
      </c>
      <c r="H22" s="13">
        <v>0.72699999999999998</v>
      </c>
      <c r="I22" s="89" t="s">
        <v>152</v>
      </c>
      <c r="J22" s="13">
        <v>0.69799999999999995</v>
      </c>
      <c r="K22" s="89" t="s">
        <v>150</v>
      </c>
      <c r="L22" s="13">
        <v>0.72900000000000009</v>
      </c>
      <c r="M22" s="89" t="s">
        <v>152</v>
      </c>
      <c r="N22" s="13">
        <v>0.75</v>
      </c>
      <c r="O22" s="89" t="s">
        <v>171</v>
      </c>
      <c r="P22" s="13">
        <v>0.75</v>
      </c>
      <c r="Q22" s="89" t="s">
        <v>172</v>
      </c>
      <c r="R22" s="15">
        <v>0.76100000000000001</v>
      </c>
      <c r="S22" s="89" t="s">
        <v>121</v>
      </c>
      <c r="T22" s="14">
        <v>0.76</v>
      </c>
      <c r="U22" s="89" t="s">
        <v>173</v>
      </c>
      <c r="V22" s="88">
        <v>78.513983325166407</v>
      </c>
      <c r="W22" s="89" t="s">
        <v>149</v>
      </c>
      <c r="X22" s="271">
        <v>83.075323552220127</v>
      </c>
      <c r="Y22" s="271">
        <v>78.966345214586738</v>
      </c>
      <c r="Z22" s="271">
        <v>86.518641572514809</v>
      </c>
      <c r="AA22" s="269">
        <v>83.789738984178044</v>
      </c>
      <c r="AB22" s="88">
        <v>79.990760323599716</v>
      </c>
      <c r="AC22" s="88">
        <v>87.588717644756372</v>
      </c>
      <c r="AD22" s="333">
        <v>733</v>
      </c>
      <c r="AE22" s="304"/>
    </row>
    <row r="23" spans="1:31" s="236" customFormat="1" ht="47.25" x14ac:dyDescent="0.25">
      <c r="A23" s="329" t="s">
        <v>174</v>
      </c>
      <c r="B23" s="68" t="s">
        <v>5</v>
      </c>
      <c r="C23" s="68"/>
      <c r="D23" s="68" t="s">
        <v>6</v>
      </c>
      <c r="E23" s="68"/>
      <c r="F23" s="68" t="s">
        <v>7</v>
      </c>
      <c r="G23" s="68"/>
      <c r="H23" s="68" t="s">
        <v>8</v>
      </c>
      <c r="I23" s="68"/>
      <c r="J23" s="68" t="s">
        <v>9</v>
      </c>
      <c r="K23" s="68"/>
      <c r="L23" s="68" t="s">
        <v>10</v>
      </c>
      <c r="M23" s="68"/>
      <c r="N23" s="68" t="s">
        <v>11</v>
      </c>
      <c r="O23" s="68"/>
      <c r="P23" s="68" t="s">
        <v>12</v>
      </c>
      <c r="Q23" s="68"/>
      <c r="R23" s="68" t="s">
        <v>13</v>
      </c>
      <c r="S23" s="68"/>
      <c r="T23" s="68" t="s">
        <v>14</v>
      </c>
      <c r="U23" s="68"/>
      <c r="V23" s="237" t="s">
        <v>85</v>
      </c>
      <c r="W23" s="68"/>
      <c r="X23" s="243" t="s">
        <v>104</v>
      </c>
      <c r="Y23" s="243" t="s">
        <v>477</v>
      </c>
      <c r="Z23" s="243" t="s">
        <v>478</v>
      </c>
      <c r="AA23" s="243"/>
      <c r="AB23" s="243"/>
      <c r="AC23" s="243"/>
      <c r="AD23" s="53"/>
      <c r="AE23" s="328" t="s">
        <v>553</v>
      </c>
    </row>
    <row r="24" spans="1:31" s="11" customFormat="1" x14ac:dyDescent="0.25">
      <c r="A24" s="234" t="s">
        <v>79</v>
      </c>
      <c r="B24" s="32">
        <v>57.1</v>
      </c>
      <c r="C24" s="32" t="s">
        <v>112</v>
      </c>
      <c r="D24" s="32">
        <v>57.3</v>
      </c>
      <c r="E24" s="32" t="s">
        <v>175</v>
      </c>
      <c r="F24" s="32">
        <v>59.4</v>
      </c>
      <c r="G24" s="32" t="s">
        <v>176</v>
      </c>
      <c r="H24" s="32">
        <v>56.7</v>
      </c>
      <c r="I24" s="32" t="s">
        <v>177</v>
      </c>
      <c r="J24" s="32">
        <v>57.3</v>
      </c>
      <c r="K24" s="32" t="s">
        <v>178</v>
      </c>
      <c r="L24" s="32">
        <v>58.5</v>
      </c>
      <c r="M24" s="32" t="s">
        <v>179</v>
      </c>
      <c r="N24" s="32">
        <v>63.2</v>
      </c>
      <c r="O24" s="32" t="s">
        <v>180</v>
      </c>
      <c r="P24" s="32">
        <v>62.3</v>
      </c>
      <c r="Q24" s="32" t="s">
        <v>180</v>
      </c>
      <c r="R24" s="86">
        <v>0.59399999999999997</v>
      </c>
      <c r="S24" s="32" t="s">
        <v>181</v>
      </c>
      <c r="T24" s="86">
        <v>0.63400000000000001</v>
      </c>
      <c r="U24" s="32" t="s">
        <v>182</v>
      </c>
      <c r="V24" s="273">
        <v>0.61</v>
      </c>
      <c r="W24" s="32" t="s">
        <v>182</v>
      </c>
      <c r="X24" s="269">
        <v>61.714548794467603</v>
      </c>
      <c r="Y24" s="269">
        <v>59.414665954647184</v>
      </c>
      <c r="Z24" s="269">
        <v>63.963151093478885</v>
      </c>
      <c r="AA24" s="269">
        <v>61.008023914367499</v>
      </c>
      <c r="AB24" s="269">
        <v>58.343445677547869</v>
      </c>
      <c r="AC24" s="269">
        <v>63.672602151187128</v>
      </c>
      <c r="AD24" s="334">
        <v>2566</v>
      </c>
      <c r="AE24" s="305"/>
    </row>
    <row r="25" spans="1:31" s="236" customFormat="1" x14ac:dyDescent="0.25">
      <c r="A25" s="238" t="s">
        <v>69</v>
      </c>
      <c r="B25" s="13">
        <v>0.58899999999999997</v>
      </c>
      <c r="C25" s="13"/>
      <c r="D25" s="13">
        <v>0.59599999999999997</v>
      </c>
      <c r="E25" s="13"/>
      <c r="F25" s="13">
        <v>0.58099999999999996</v>
      </c>
      <c r="G25" s="13"/>
      <c r="H25" s="13">
        <v>0.54</v>
      </c>
      <c r="I25" s="13"/>
      <c r="J25" s="13">
        <v>0.64200000000000002</v>
      </c>
      <c r="K25" s="13"/>
      <c r="L25" s="13">
        <v>0.58399999999999996</v>
      </c>
      <c r="M25" s="13"/>
      <c r="N25" s="13">
        <v>0.66600000000000004</v>
      </c>
      <c r="O25" s="13"/>
      <c r="P25" s="13">
        <v>0.65900000000000003</v>
      </c>
      <c r="Q25" s="13"/>
      <c r="R25" s="13">
        <v>0.66500000000000004</v>
      </c>
      <c r="S25" s="13"/>
      <c r="T25" s="13">
        <v>0.73099999999999998</v>
      </c>
      <c r="U25" s="45"/>
      <c r="V25" s="95">
        <v>0.65800000000000003</v>
      </c>
      <c r="W25" s="45"/>
      <c r="X25" s="280">
        <v>0.66910764813835755</v>
      </c>
      <c r="Y25" s="280">
        <v>0.59980774453358643</v>
      </c>
      <c r="Z25" s="280">
        <v>0.73177356566988128</v>
      </c>
      <c r="AA25" s="340">
        <v>63.2</v>
      </c>
      <c r="AB25" s="335">
        <v>55.4</v>
      </c>
      <c r="AC25" s="335">
        <v>70.3</v>
      </c>
      <c r="AD25" s="276">
        <v>342</v>
      </c>
      <c r="AE25" s="305"/>
    </row>
    <row r="26" spans="1:31" s="236" customFormat="1" x14ac:dyDescent="0.25">
      <c r="A26" s="238" t="s">
        <v>91</v>
      </c>
      <c r="B26" s="13">
        <v>0.54800000000000004</v>
      </c>
      <c r="C26" s="13"/>
      <c r="D26" s="13">
        <v>0.54800000000000004</v>
      </c>
      <c r="E26" s="13"/>
      <c r="F26" s="13">
        <v>0.54800000000000004</v>
      </c>
      <c r="G26" s="13"/>
      <c r="H26" s="13">
        <v>0.54800000000000004</v>
      </c>
      <c r="I26" s="13"/>
      <c r="J26" s="13">
        <v>0.54800000000000004</v>
      </c>
      <c r="K26" s="13"/>
      <c r="L26" s="13">
        <v>0.59699999999999998</v>
      </c>
      <c r="M26" s="13"/>
      <c r="N26" s="13">
        <v>0.60199999999999998</v>
      </c>
      <c r="O26" s="13"/>
      <c r="P26" s="13">
        <v>0.56799999999999995</v>
      </c>
      <c r="Q26" s="13"/>
      <c r="R26" s="13">
        <v>0.59199999999999997</v>
      </c>
      <c r="S26" s="13"/>
      <c r="T26" s="13">
        <v>0.64</v>
      </c>
      <c r="U26" s="45"/>
      <c r="V26" s="95">
        <v>0.61399999999999999</v>
      </c>
      <c r="W26" s="45"/>
      <c r="X26" s="280">
        <v>0.55291417281100308</v>
      </c>
      <c r="Y26" s="280">
        <v>0.4952279289479849</v>
      </c>
      <c r="Z26" s="280">
        <v>0.60921013471365715</v>
      </c>
      <c r="AA26" s="340">
        <v>59.7</v>
      </c>
      <c r="AB26" s="335">
        <v>52.9</v>
      </c>
      <c r="AC26" s="335">
        <v>66.3</v>
      </c>
      <c r="AD26" s="276">
        <v>391</v>
      </c>
      <c r="AE26" s="305"/>
    </row>
    <row r="27" spans="1:31" s="236" customFormat="1" x14ac:dyDescent="0.25">
      <c r="A27" s="238" t="s">
        <v>72</v>
      </c>
      <c r="B27" s="13">
        <v>0.56000000000000005</v>
      </c>
      <c r="C27" s="13"/>
      <c r="D27" s="13" t="s">
        <v>70</v>
      </c>
      <c r="E27" s="13"/>
      <c r="F27" s="13">
        <v>0.62</v>
      </c>
      <c r="G27" s="13"/>
      <c r="H27" s="13">
        <v>0.55900000000000005</v>
      </c>
      <c r="I27" s="13"/>
      <c r="J27" s="13">
        <v>0.65400000000000003</v>
      </c>
      <c r="K27" s="13"/>
      <c r="L27" s="13">
        <v>0.59199999999999997</v>
      </c>
      <c r="M27" s="13"/>
      <c r="N27" s="13">
        <v>0.61499999999999999</v>
      </c>
      <c r="O27" s="13"/>
      <c r="P27" s="13">
        <v>0.64200000000000002</v>
      </c>
      <c r="Q27" s="13"/>
      <c r="R27" s="13">
        <v>0.58699999999999997</v>
      </c>
      <c r="S27" s="13"/>
      <c r="T27" s="13">
        <v>0.60199999999999998</v>
      </c>
      <c r="U27" s="45"/>
      <c r="V27" s="95">
        <v>0.59799999999999998</v>
      </c>
      <c r="W27" s="45"/>
      <c r="X27" s="280">
        <v>0.62926720926184065</v>
      </c>
      <c r="Y27" s="280">
        <v>0.57783215627338713</v>
      </c>
      <c r="Z27" s="280">
        <v>0.67792852507956947</v>
      </c>
      <c r="AA27" s="340">
        <v>62.4</v>
      </c>
      <c r="AB27" s="335">
        <v>55.3</v>
      </c>
      <c r="AC27" s="335">
        <v>68.900000000000006</v>
      </c>
      <c r="AD27" s="276">
        <v>324</v>
      </c>
      <c r="AE27" s="305"/>
    </row>
    <row r="28" spans="1:31" s="236" customFormat="1" x14ac:dyDescent="0.25">
      <c r="A28" s="238" t="s">
        <v>73</v>
      </c>
      <c r="B28" s="13">
        <v>0.61899999999999999</v>
      </c>
      <c r="C28" s="13"/>
      <c r="D28" s="13">
        <v>0.60899999999999999</v>
      </c>
      <c r="E28" s="13"/>
      <c r="F28" s="13">
        <v>0.63200000000000001</v>
      </c>
      <c r="G28" s="13"/>
      <c r="H28" s="13">
        <v>0.56999999999999995</v>
      </c>
      <c r="I28" s="13"/>
      <c r="J28" s="13">
        <v>0.57699999999999996</v>
      </c>
      <c r="K28" s="13"/>
      <c r="L28" s="13">
        <v>0.60099999999999998</v>
      </c>
      <c r="M28" s="13"/>
      <c r="N28" s="13">
        <v>0.65900000000000003</v>
      </c>
      <c r="O28" s="13"/>
      <c r="P28" s="13">
        <v>0.629</v>
      </c>
      <c r="Q28" s="13"/>
      <c r="R28" s="13">
        <v>0.628</v>
      </c>
      <c r="S28" s="13"/>
      <c r="T28" s="13">
        <v>0.66600000000000004</v>
      </c>
      <c r="U28" s="45"/>
      <c r="V28" s="95">
        <v>0.61699999999999999</v>
      </c>
      <c r="W28" s="45"/>
      <c r="X28" s="280">
        <v>0.58219702663136541</v>
      </c>
      <c r="Y28" s="280">
        <v>0.50005467452988017</v>
      </c>
      <c r="Z28" s="280">
        <v>0.66001907400222759</v>
      </c>
      <c r="AA28" s="340">
        <v>64.2</v>
      </c>
      <c r="AB28" s="335">
        <v>55</v>
      </c>
      <c r="AC28" s="335">
        <v>72.5</v>
      </c>
      <c r="AD28" s="276">
        <v>225</v>
      </c>
      <c r="AE28" s="305"/>
    </row>
    <row r="29" spans="1:31" s="236" customFormat="1" x14ac:dyDescent="0.25">
      <c r="A29" s="238" t="s">
        <v>74</v>
      </c>
      <c r="B29" s="13">
        <v>0.50700000000000001</v>
      </c>
      <c r="C29" s="13"/>
      <c r="D29" s="13">
        <v>0.57399999999999995</v>
      </c>
      <c r="E29" s="13"/>
      <c r="F29" s="13">
        <v>0.53600000000000003</v>
      </c>
      <c r="G29" s="13"/>
      <c r="H29" s="13">
        <v>0.52500000000000002</v>
      </c>
      <c r="I29" s="13"/>
      <c r="J29" s="13">
        <v>0.54300000000000004</v>
      </c>
      <c r="K29" s="13"/>
      <c r="L29" s="13">
        <v>0.56599999999999995</v>
      </c>
      <c r="M29" s="13"/>
      <c r="N29" s="13">
        <v>0.59699999999999998</v>
      </c>
      <c r="O29" s="13"/>
      <c r="P29" s="13">
        <v>0.58499999999999996</v>
      </c>
      <c r="Q29" s="13"/>
      <c r="R29" s="13">
        <v>0.57499999999999996</v>
      </c>
      <c r="S29" s="13"/>
      <c r="T29" s="13">
        <v>0.56699999999999995</v>
      </c>
      <c r="U29" s="45"/>
      <c r="V29" s="95">
        <v>0.626</v>
      </c>
      <c r="W29" s="45"/>
      <c r="X29" s="280">
        <v>0.63133584319304681</v>
      </c>
      <c r="Y29" s="280">
        <v>0.56447478583661681</v>
      </c>
      <c r="Z29" s="280">
        <v>0.69350579031290482</v>
      </c>
      <c r="AA29" s="340">
        <v>51.1</v>
      </c>
      <c r="AB29" s="335">
        <v>42.8</v>
      </c>
      <c r="AC29" s="335">
        <v>59.3</v>
      </c>
      <c r="AD29" s="276">
        <v>262</v>
      </c>
      <c r="AE29" s="305"/>
    </row>
    <row r="30" spans="1:31" s="236" customFormat="1" x14ac:dyDescent="0.25">
      <c r="A30" s="238" t="s">
        <v>75</v>
      </c>
      <c r="B30" s="13">
        <v>0.60499999999999998</v>
      </c>
      <c r="C30" s="13"/>
      <c r="D30" s="13">
        <v>0.628</v>
      </c>
      <c r="E30" s="13"/>
      <c r="F30" s="13">
        <v>0.63500000000000001</v>
      </c>
      <c r="G30" s="13"/>
      <c r="H30" s="13">
        <v>0.58199999999999996</v>
      </c>
      <c r="I30" s="13"/>
      <c r="J30" s="13">
        <v>0.66100000000000003</v>
      </c>
      <c r="K30" s="13"/>
      <c r="L30" s="13">
        <v>0.58099999999999996</v>
      </c>
      <c r="M30" s="13"/>
      <c r="N30" s="13">
        <v>0.72099999999999997</v>
      </c>
      <c r="O30" s="13"/>
      <c r="P30" s="13">
        <v>0.69</v>
      </c>
      <c r="Q30" s="13"/>
      <c r="R30" s="13">
        <v>0.629</v>
      </c>
      <c r="S30" s="13"/>
      <c r="T30" s="13">
        <v>0.65800000000000003</v>
      </c>
      <c r="U30" s="45"/>
      <c r="V30" s="95">
        <v>0.60399999999999998</v>
      </c>
      <c r="W30" s="45"/>
      <c r="X30" s="280">
        <v>0.65380990974478348</v>
      </c>
      <c r="Y30" s="280">
        <v>0.58533379099889327</v>
      </c>
      <c r="Z30" s="280">
        <v>0.71645586965499419</v>
      </c>
      <c r="AA30" s="340">
        <v>71</v>
      </c>
      <c r="AB30" s="335">
        <v>63.9</v>
      </c>
      <c r="AC30" s="335">
        <v>77.2</v>
      </c>
      <c r="AD30" s="276">
        <v>260</v>
      </c>
      <c r="AE30" s="305"/>
    </row>
    <row r="31" spans="1:31" s="236" customFormat="1" x14ac:dyDescent="0.25">
      <c r="A31" s="238" t="s">
        <v>76</v>
      </c>
      <c r="B31" s="13">
        <v>0.45800000000000002</v>
      </c>
      <c r="C31" s="13"/>
      <c r="D31" s="13">
        <v>0.41499999999999998</v>
      </c>
      <c r="E31" s="13"/>
      <c r="F31" s="13">
        <v>0.45800000000000002</v>
      </c>
      <c r="G31" s="13"/>
      <c r="H31" s="13">
        <v>0.432</v>
      </c>
      <c r="I31" s="13"/>
      <c r="J31" s="13">
        <v>0.39100000000000001</v>
      </c>
      <c r="K31" s="13"/>
      <c r="L31" s="13">
        <v>0.48399999999999999</v>
      </c>
      <c r="M31" s="13"/>
      <c r="N31" s="13">
        <v>0.51700000000000002</v>
      </c>
      <c r="O31" s="13"/>
      <c r="P31" s="13">
        <v>0.54500000000000004</v>
      </c>
      <c r="Q31" s="13"/>
      <c r="R31" s="13">
        <v>0.45700000000000002</v>
      </c>
      <c r="S31" s="13"/>
      <c r="T31" s="13">
        <v>0.442</v>
      </c>
      <c r="U31" s="45"/>
      <c r="V31" s="95">
        <v>0.41599999999999998</v>
      </c>
      <c r="W31" s="45"/>
      <c r="X31" s="280">
        <v>0.47713594273828314</v>
      </c>
      <c r="Y31" s="280">
        <v>0.40700876027425797</v>
      </c>
      <c r="Z31" s="280">
        <v>0.5481762786637594</v>
      </c>
      <c r="AA31" s="340">
        <v>42.9</v>
      </c>
      <c r="AB31" s="335">
        <v>35.1</v>
      </c>
      <c r="AC31" s="335">
        <v>51.2</v>
      </c>
      <c r="AD31" s="276">
        <v>248</v>
      </c>
      <c r="AE31" s="305"/>
    </row>
    <row r="32" spans="1:31" s="236" customFormat="1" x14ac:dyDescent="0.25">
      <c r="A32" s="238" t="s">
        <v>77</v>
      </c>
      <c r="B32" s="13">
        <v>0.63200000000000001</v>
      </c>
      <c r="C32" s="13"/>
      <c r="D32" s="13">
        <v>0.63900000000000001</v>
      </c>
      <c r="E32" s="13"/>
      <c r="F32" s="13">
        <v>0.67600000000000005</v>
      </c>
      <c r="G32" s="13"/>
      <c r="H32" s="13">
        <v>0.66700000000000004</v>
      </c>
      <c r="I32" s="13"/>
      <c r="J32" s="13">
        <v>0.74099999999999999</v>
      </c>
      <c r="K32" s="13"/>
      <c r="L32" s="13">
        <v>0.66100000000000003</v>
      </c>
      <c r="M32" s="13"/>
      <c r="N32" s="13">
        <v>0.68200000000000005</v>
      </c>
      <c r="O32" s="13"/>
      <c r="P32" s="13">
        <v>0.67500000000000004</v>
      </c>
      <c r="Q32" s="13"/>
      <c r="R32" s="13">
        <v>0.63700000000000001</v>
      </c>
      <c r="S32" s="13"/>
      <c r="T32" s="13">
        <v>0.68</v>
      </c>
      <c r="U32" s="45"/>
      <c r="V32" s="95">
        <v>0.70499999999999996</v>
      </c>
      <c r="W32" s="45"/>
      <c r="X32" s="280">
        <v>0.68376782629306698</v>
      </c>
      <c r="Y32" s="280">
        <v>0.62131139149604564</v>
      </c>
      <c r="Z32" s="280">
        <v>0.74023020104988502</v>
      </c>
      <c r="AA32" s="340">
        <v>70.5</v>
      </c>
      <c r="AB32" s="335">
        <v>63.7</v>
      </c>
      <c r="AC32" s="335">
        <v>76.599999999999994</v>
      </c>
      <c r="AD32" s="276">
        <v>311</v>
      </c>
      <c r="AE32" s="305"/>
    </row>
    <row r="33" spans="1:34" s="236" customFormat="1" x14ac:dyDescent="0.25">
      <c r="A33" s="238" t="s">
        <v>78</v>
      </c>
      <c r="B33" s="13">
        <v>0.61299999999999999</v>
      </c>
      <c r="C33" s="13"/>
      <c r="D33" s="13">
        <v>0.61</v>
      </c>
      <c r="E33" s="13"/>
      <c r="F33" s="13">
        <v>0.61599999999999999</v>
      </c>
      <c r="G33" s="13"/>
      <c r="H33" s="13">
        <v>0.622</v>
      </c>
      <c r="I33" s="13"/>
      <c r="J33" s="13">
        <v>0.54700000000000004</v>
      </c>
      <c r="K33" s="13"/>
      <c r="L33" s="13">
        <v>0.59899999999999998</v>
      </c>
      <c r="M33" s="13"/>
      <c r="N33" s="13">
        <v>0.67200000000000004</v>
      </c>
      <c r="O33" s="13"/>
      <c r="P33" s="13">
        <v>0.64300000000000002</v>
      </c>
      <c r="Q33" s="13"/>
      <c r="R33" s="13">
        <v>0.61299999999999999</v>
      </c>
      <c r="S33" s="13"/>
      <c r="T33" s="13">
        <v>0.73799999999999999</v>
      </c>
      <c r="U33" s="45"/>
      <c r="V33" s="95">
        <v>0.64700000000000002</v>
      </c>
      <c r="W33" s="45"/>
      <c r="X33" s="280">
        <v>0.74247841276306648</v>
      </c>
      <c r="Y33" s="280">
        <v>0.66394435991148082</v>
      </c>
      <c r="Z33" s="280">
        <v>0.80796776015459426</v>
      </c>
      <c r="AA33" s="340">
        <v>76.2</v>
      </c>
      <c r="AB33" s="335">
        <v>68.3</v>
      </c>
      <c r="AC33" s="335">
        <v>82.7</v>
      </c>
      <c r="AD33" s="276">
        <v>203</v>
      </c>
      <c r="AE33" s="305"/>
    </row>
    <row r="34" spans="1:34" s="11" customFormat="1" ht="67.5" customHeight="1" x14ac:dyDescent="0.25">
      <c r="A34" s="329" t="s">
        <v>183</v>
      </c>
      <c r="B34" s="68" t="s">
        <v>5</v>
      </c>
      <c r="C34" s="68"/>
      <c r="D34" s="68" t="s">
        <v>6</v>
      </c>
      <c r="E34" s="68"/>
      <c r="F34" s="68" t="s">
        <v>7</v>
      </c>
      <c r="G34" s="68"/>
      <c r="H34" s="68" t="s">
        <v>8</v>
      </c>
      <c r="I34" s="68"/>
      <c r="J34" s="68" t="s">
        <v>9</v>
      </c>
      <c r="K34" s="68"/>
      <c r="L34" s="68" t="s">
        <v>10</v>
      </c>
      <c r="M34" s="68"/>
      <c r="N34" s="68" t="s">
        <v>11</v>
      </c>
      <c r="O34" s="68"/>
      <c r="P34" s="68" t="s">
        <v>12</v>
      </c>
      <c r="Q34" s="68"/>
      <c r="R34" s="68" t="s">
        <v>13</v>
      </c>
      <c r="S34" s="68"/>
      <c r="T34" s="68" t="s">
        <v>14</v>
      </c>
      <c r="U34" s="68"/>
      <c r="V34" s="237" t="s">
        <v>85</v>
      </c>
      <c r="W34" s="68"/>
      <c r="X34" s="243" t="s">
        <v>104</v>
      </c>
      <c r="Y34" s="243" t="s">
        <v>477</v>
      </c>
      <c r="Z34" s="243" t="s">
        <v>478</v>
      </c>
      <c r="AA34" s="243"/>
      <c r="AB34" s="243"/>
      <c r="AC34" s="243"/>
      <c r="AD34" s="243"/>
      <c r="AE34" s="328" t="s">
        <v>553</v>
      </c>
      <c r="AF34" s="49"/>
      <c r="AG34" s="9"/>
    </row>
    <row r="35" spans="1:34" s="11" customFormat="1" x14ac:dyDescent="0.25">
      <c r="A35" s="234" t="s">
        <v>79</v>
      </c>
      <c r="B35" s="32">
        <v>50.7</v>
      </c>
      <c r="C35" s="32" t="s">
        <v>184</v>
      </c>
      <c r="D35" s="32">
        <v>48.3</v>
      </c>
      <c r="E35" s="32" t="s">
        <v>111</v>
      </c>
      <c r="F35" s="32">
        <v>54.1</v>
      </c>
      <c r="G35" s="32" t="s">
        <v>166</v>
      </c>
      <c r="H35" s="32">
        <v>50.2</v>
      </c>
      <c r="I35" s="32" t="s">
        <v>178</v>
      </c>
      <c r="J35" s="32">
        <v>50.5</v>
      </c>
      <c r="K35" s="32" t="s">
        <v>185</v>
      </c>
      <c r="L35" s="32">
        <v>54.3</v>
      </c>
      <c r="M35" s="32" t="s">
        <v>131</v>
      </c>
      <c r="N35" s="32">
        <v>61.4</v>
      </c>
      <c r="O35" s="32" t="s">
        <v>186</v>
      </c>
      <c r="P35" s="32">
        <v>57.2</v>
      </c>
      <c r="Q35" s="32" t="s">
        <v>187</v>
      </c>
      <c r="R35" s="86">
        <v>0.59799999999999998</v>
      </c>
      <c r="S35" s="32" t="s">
        <v>188</v>
      </c>
      <c r="T35" s="86">
        <v>0.56299999999999994</v>
      </c>
      <c r="U35" s="32" t="s">
        <v>189</v>
      </c>
      <c r="V35" s="273">
        <v>0.57299999999999995</v>
      </c>
      <c r="W35" s="32" t="s">
        <v>190</v>
      </c>
      <c r="X35" s="269">
        <v>58.14873560449081</v>
      </c>
      <c r="Y35" s="88">
        <v>53.993148388340408</v>
      </c>
      <c r="Z35" s="88">
        <v>62.191806600883659</v>
      </c>
      <c r="AA35" s="269">
        <v>54.2</v>
      </c>
      <c r="AB35" s="269">
        <v>49.3</v>
      </c>
      <c r="AC35" s="269">
        <v>59.1</v>
      </c>
      <c r="AD35" s="334">
        <v>823</v>
      </c>
      <c r="AE35" s="305"/>
    </row>
    <row r="36" spans="1:34" s="236" customFormat="1" x14ac:dyDescent="0.25">
      <c r="A36" s="238" t="s">
        <v>69</v>
      </c>
      <c r="B36" s="92"/>
      <c r="C36" s="92"/>
      <c r="D36" s="92"/>
      <c r="E36" s="92"/>
      <c r="F36" s="92"/>
      <c r="G36" s="92"/>
      <c r="H36" s="92"/>
      <c r="I36" s="92"/>
      <c r="J36" s="92"/>
      <c r="K36" s="92"/>
      <c r="L36" s="92"/>
      <c r="M36" s="92"/>
      <c r="N36" s="92"/>
      <c r="O36" s="92"/>
      <c r="P36" s="92"/>
      <c r="Q36" s="92"/>
      <c r="R36" s="92"/>
      <c r="S36" s="92"/>
      <c r="T36" s="92"/>
      <c r="U36" s="92"/>
      <c r="V36" s="196">
        <v>0.56000000000000005</v>
      </c>
      <c r="W36" s="93"/>
      <c r="X36" s="275">
        <v>0.61909970212740395</v>
      </c>
      <c r="Y36" s="275">
        <v>0.42489575293053439</v>
      </c>
      <c r="Z36" s="275">
        <v>0.78145486271064857</v>
      </c>
      <c r="AA36" s="269" t="s">
        <v>540</v>
      </c>
      <c r="AB36" s="88" t="s">
        <v>540</v>
      </c>
      <c r="AC36" s="88" t="s">
        <v>540</v>
      </c>
      <c r="AD36" s="336">
        <v>28</v>
      </c>
      <c r="AE36" s="305"/>
      <c r="AF36" s="63"/>
      <c r="AG36" s="10"/>
    </row>
    <row r="37" spans="1:34" s="236" customFormat="1" x14ac:dyDescent="0.25">
      <c r="A37" s="238" t="s">
        <v>91</v>
      </c>
      <c r="B37" s="13">
        <v>0.46759259259259262</v>
      </c>
      <c r="C37" s="13"/>
      <c r="D37" s="13">
        <v>0.46759259259259262</v>
      </c>
      <c r="E37" s="13"/>
      <c r="F37" s="13">
        <v>0.46759259259259262</v>
      </c>
      <c r="G37" s="13"/>
      <c r="H37" s="13">
        <v>0.46759259259259262</v>
      </c>
      <c r="I37" s="13"/>
      <c r="J37" s="13">
        <v>0.46759259259259262</v>
      </c>
      <c r="K37" s="13"/>
      <c r="L37" s="13">
        <v>0.49516435304030398</v>
      </c>
      <c r="M37" s="13"/>
      <c r="N37" s="13">
        <v>0.77861235476480362</v>
      </c>
      <c r="O37" s="13"/>
      <c r="P37" s="13">
        <v>0.6</v>
      </c>
      <c r="Q37" s="13"/>
      <c r="R37" s="13">
        <v>0.74299999999999999</v>
      </c>
      <c r="S37" s="13"/>
      <c r="T37" s="87">
        <v>0.72399999999999998</v>
      </c>
      <c r="U37" s="92"/>
      <c r="V37" s="196">
        <v>0.54500000000000004</v>
      </c>
      <c r="W37" s="93"/>
      <c r="X37" s="275">
        <v>0.60269105769584119</v>
      </c>
      <c r="Y37" s="275">
        <v>0.41260531695259689</v>
      </c>
      <c r="Z37" s="275">
        <v>0.76613002211549674</v>
      </c>
      <c r="AA37" s="269">
        <v>54.1</v>
      </c>
      <c r="AB37" s="88">
        <v>39.1</v>
      </c>
      <c r="AC37" s="88">
        <v>68.400000000000006</v>
      </c>
      <c r="AD37" s="336">
        <v>81</v>
      </c>
      <c r="AE37" s="305"/>
      <c r="AF37" s="63"/>
      <c r="AG37" s="10"/>
    </row>
    <row r="38" spans="1:34" s="236" customFormat="1" x14ac:dyDescent="0.25">
      <c r="A38" s="238" t="s">
        <v>72</v>
      </c>
      <c r="B38" s="13">
        <v>0.46500000000000002</v>
      </c>
      <c r="C38" s="13"/>
      <c r="D38" s="13">
        <v>0</v>
      </c>
      <c r="E38" s="13"/>
      <c r="F38" s="13">
        <v>0.58099999999999996</v>
      </c>
      <c r="G38" s="13"/>
      <c r="H38" s="13">
        <v>0.46200000000000002</v>
      </c>
      <c r="I38" s="13"/>
      <c r="J38" s="13">
        <v>0.56600000000000006</v>
      </c>
      <c r="K38" s="13"/>
      <c r="L38" s="13">
        <v>0.50161200312514953</v>
      </c>
      <c r="M38" s="13"/>
      <c r="N38" s="13">
        <v>0.68394952094110595</v>
      </c>
      <c r="O38" s="13"/>
      <c r="P38" s="13">
        <v>0.63200000000000001</v>
      </c>
      <c r="Q38" s="13"/>
      <c r="R38" s="13">
        <v>0.65100000000000002</v>
      </c>
      <c r="S38" s="13"/>
      <c r="T38" s="87">
        <v>0.47399999999999998</v>
      </c>
      <c r="U38" s="92"/>
      <c r="V38" s="196">
        <v>0.54200000000000004</v>
      </c>
      <c r="W38" s="93"/>
      <c r="X38" s="275">
        <v>0.6275678384591773</v>
      </c>
      <c r="Y38" s="275">
        <v>0.51973010360602123</v>
      </c>
      <c r="Z38" s="275">
        <v>0.72404831431673433</v>
      </c>
      <c r="AA38" s="269">
        <v>70.599999999999994</v>
      </c>
      <c r="AB38" s="88">
        <v>58.2</v>
      </c>
      <c r="AC38" s="88">
        <v>80.5</v>
      </c>
      <c r="AD38" s="336">
        <v>64</v>
      </c>
      <c r="AE38" s="305"/>
      <c r="AF38" s="63"/>
      <c r="AG38" s="10"/>
    </row>
    <row r="39" spans="1:34" s="236" customFormat="1" x14ac:dyDescent="0.25">
      <c r="A39" s="238" t="s">
        <v>73</v>
      </c>
      <c r="B39" s="13">
        <v>0.55113636363636365</v>
      </c>
      <c r="C39" s="13"/>
      <c r="D39" s="13">
        <v>0.46753246753246752</v>
      </c>
      <c r="E39" s="13"/>
      <c r="F39" s="13">
        <v>0.52631578947368418</v>
      </c>
      <c r="G39" s="13"/>
      <c r="H39" s="13">
        <v>0.45454545454545453</v>
      </c>
      <c r="I39" s="13"/>
      <c r="J39" s="13">
        <v>0.56603773584905659</v>
      </c>
      <c r="K39" s="13"/>
      <c r="L39" s="13">
        <v>0.57238133733687491</v>
      </c>
      <c r="M39" s="13"/>
      <c r="N39" s="13">
        <v>0.61839855181345305</v>
      </c>
      <c r="O39" s="13"/>
      <c r="P39" s="13">
        <v>0.54400000000000004</v>
      </c>
      <c r="Q39" s="13"/>
      <c r="R39" s="13">
        <v>0.66900000000000004</v>
      </c>
      <c r="S39" s="13"/>
      <c r="T39" s="87">
        <v>0.72299999999999998</v>
      </c>
      <c r="U39" s="92"/>
      <c r="V39" s="196">
        <v>0.66900000000000004</v>
      </c>
      <c r="W39" s="93"/>
      <c r="X39" s="275">
        <v>0.63669551977689232</v>
      </c>
      <c r="Y39" s="275">
        <v>0.51922098032436426</v>
      </c>
      <c r="Z39" s="275">
        <v>0.73984800899687386</v>
      </c>
      <c r="AA39" s="269">
        <v>57.3</v>
      </c>
      <c r="AB39" s="88">
        <v>41.1</v>
      </c>
      <c r="AC39" s="88">
        <v>72.099999999999994</v>
      </c>
      <c r="AD39" s="336">
        <v>55</v>
      </c>
      <c r="AE39" s="305"/>
      <c r="AF39" s="63"/>
      <c r="AG39" s="10"/>
    </row>
    <row r="40" spans="1:34" s="236" customFormat="1" x14ac:dyDescent="0.25">
      <c r="A40" s="238" t="s">
        <v>74</v>
      </c>
      <c r="B40" s="13">
        <v>0.40500000000000003</v>
      </c>
      <c r="C40" s="13"/>
      <c r="D40" s="13">
        <v>0.44299999999999995</v>
      </c>
      <c r="E40" s="13"/>
      <c r="F40" s="13">
        <v>0.49099999999999999</v>
      </c>
      <c r="G40" s="13"/>
      <c r="H40" s="13">
        <v>0.377</v>
      </c>
      <c r="I40" s="13"/>
      <c r="J40" s="13">
        <v>0.5</v>
      </c>
      <c r="K40" s="13"/>
      <c r="L40" s="13">
        <v>0.49696486835116471</v>
      </c>
      <c r="M40" s="13"/>
      <c r="N40" s="13">
        <v>0.48668753265961856</v>
      </c>
      <c r="O40" s="13"/>
      <c r="P40" s="13">
        <v>0.55900000000000005</v>
      </c>
      <c r="Q40" s="13"/>
      <c r="R40" s="13">
        <v>0.56299999999999994</v>
      </c>
      <c r="S40" s="13"/>
      <c r="T40" s="87">
        <v>0.52</v>
      </c>
      <c r="U40" s="92"/>
      <c r="V40" s="196">
        <v>0.53600000000000003</v>
      </c>
      <c r="W40" s="93"/>
      <c r="X40" s="275">
        <v>0.54095304300446667</v>
      </c>
      <c r="Y40" s="275">
        <v>0.41867512474832735</v>
      </c>
      <c r="Z40" s="275">
        <v>0.6584904662478932</v>
      </c>
      <c r="AA40" s="269">
        <v>46.3</v>
      </c>
      <c r="AB40" s="88">
        <v>32</v>
      </c>
      <c r="AC40" s="88">
        <v>61.2</v>
      </c>
      <c r="AD40" s="336">
        <v>96</v>
      </c>
      <c r="AE40" s="305"/>
      <c r="AF40" s="63"/>
      <c r="AG40" s="10"/>
    </row>
    <row r="41" spans="1:34" s="236" customFormat="1" x14ac:dyDescent="0.25">
      <c r="A41" s="238" t="s">
        <v>75</v>
      </c>
      <c r="B41" s="13">
        <v>0.63200000000000001</v>
      </c>
      <c r="C41" s="13"/>
      <c r="D41" s="13">
        <v>0.55500000000000005</v>
      </c>
      <c r="E41" s="13"/>
      <c r="F41" s="13">
        <v>0.66600000000000004</v>
      </c>
      <c r="G41" s="13"/>
      <c r="H41" s="13">
        <v>0.63500000000000001</v>
      </c>
      <c r="I41" s="13"/>
      <c r="J41" s="13">
        <v>0.81</v>
      </c>
      <c r="K41" s="13"/>
      <c r="L41" s="13">
        <v>0.58336913484202824</v>
      </c>
      <c r="M41" s="13"/>
      <c r="N41" s="13">
        <v>0.86536976001647958</v>
      </c>
      <c r="O41" s="13"/>
      <c r="P41" s="13">
        <v>0.79</v>
      </c>
      <c r="Q41" s="13"/>
      <c r="R41" s="13">
        <v>0.70499999999999996</v>
      </c>
      <c r="S41" s="13"/>
      <c r="T41" s="87">
        <v>0.74</v>
      </c>
      <c r="U41" s="92"/>
      <c r="V41" s="196">
        <v>0.72</v>
      </c>
      <c r="W41" s="93"/>
      <c r="X41" s="275">
        <v>0.81294194815865251</v>
      </c>
      <c r="Y41" s="275">
        <v>0.69211002403656474</v>
      </c>
      <c r="Z41" s="275">
        <v>0.89364052373389424</v>
      </c>
      <c r="AA41" s="269">
        <v>64.599999999999994</v>
      </c>
      <c r="AB41" s="88">
        <v>50.8</v>
      </c>
      <c r="AC41" s="88">
        <v>76.400000000000006</v>
      </c>
      <c r="AD41" s="336">
        <v>55</v>
      </c>
      <c r="AE41" s="305"/>
      <c r="AF41" s="63"/>
      <c r="AG41" s="10"/>
    </row>
    <row r="42" spans="1:34" s="236" customFormat="1" x14ac:dyDescent="0.25">
      <c r="A42" s="238" t="s">
        <v>76</v>
      </c>
      <c r="B42" s="13">
        <v>0.47996794871794873</v>
      </c>
      <c r="C42" s="13"/>
      <c r="D42" s="13">
        <v>0.43037974683544306</v>
      </c>
      <c r="E42" s="13"/>
      <c r="F42" s="13">
        <v>0.50123051681706321</v>
      </c>
      <c r="G42" s="13"/>
      <c r="H42" s="13">
        <v>0.45391061452513964</v>
      </c>
      <c r="I42" s="13"/>
      <c r="J42" s="13">
        <v>0.41666666666666669</v>
      </c>
      <c r="K42" s="13"/>
      <c r="L42" s="13">
        <v>0.50449396064491214</v>
      </c>
      <c r="M42" s="13"/>
      <c r="N42" s="13">
        <v>0.54360155942898081</v>
      </c>
      <c r="O42" s="13"/>
      <c r="P42" s="13">
        <v>0.505</v>
      </c>
      <c r="Q42" s="13"/>
      <c r="R42" s="13">
        <v>0.52200000000000002</v>
      </c>
      <c r="S42" s="13"/>
      <c r="T42" s="87">
        <v>0.47299999999999998</v>
      </c>
      <c r="U42" s="92"/>
      <c r="V42" s="196">
        <v>0.52900000000000003</v>
      </c>
      <c r="W42" s="93"/>
      <c r="X42" s="275">
        <v>0.51240686253032575</v>
      </c>
      <c r="Y42" s="275">
        <v>0.4539702719854668</v>
      </c>
      <c r="Z42" s="275">
        <v>0.57050626208849375</v>
      </c>
      <c r="AA42" s="269">
        <v>48.5</v>
      </c>
      <c r="AB42" s="88">
        <v>41</v>
      </c>
      <c r="AC42" s="88">
        <v>56.1</v>
      </c>
      <c r="AD42" s="336">
        <v>295</v>
      </c>
      <c r="AE42" s="305"/>
      <c r="AF42" s="63"/>
      <c r="AG42" s="10"/>
    </row>
    <row r="43" spans="1:34" s="236" customFormat="1" x14ac:dyDescent="0.25">
      <c r="A43" s="238" t="s">
        <v>77</v>
      </c>
      <c r="B43" s="13">
        <v>0.65700000000000003</v>
      </c>
      <c r="C43" s="13"/>
      <c r="D43" s="13">
        <v>0.66900000000000004</v>
      </c>
      <c r="E43" s="13"/>
      <c r="F43" s="13">
        <v>0.63900000000000001</v>
      </c>
      <c r="G43" s="13"/>
      <c r="H43" s="13">
        <v>0.89200000000000002</v>
      </c>
      <c r="I43" s="13"/>
      <c r="J43" s="13">
        <v>0.66900000000000004</v>
      </c>
      <c r="K43" s="13"/>
      <c r="L43" s="13">
        <v>0.72010349626021919</v>
      </c>
      <c r="M43" s="13"/>
      <c r="N43" s="13">
        <v>0.74594413212208455</v>
      </c>
      <c r="O43" s="13"/>
      <c r="P43" s="13">
        <v>0.65100000000000002</v>
      </c>
      <c r="Q43" s="13"/>
      <c r="R43" s="13">
        <v>0.73799999999999999</v>
      </c>
      <c r="S43" s="13"/>
      <c r="T43" s="87">
        <v>0.71699999999999997</v>
      </c>
      <c r="U43" s="92"/>
      <c r="V43" s="196">
        <v>0.68200000000000005</v>
      </c>
      <c r="W43" s="93"/>
      <c r="X43" s="275">
        <v>0.70380059835796294</v>
      </c>
      <c r="Y43" s="275">
        <v>0.53571066831680514</v>
      </c>
      <c r="Z43" s="275">
        <v>0.83031171959183458</v>
      </c>
      <c r="AA43" s="269">
        <v>66.599999999999994</v>
      </c>
      <c r="AB43" s="88">
        <v>52</v>
      </c>
      <c r="AC43" s="88">
        <v>78.599999999999994</v>
      </c>
      <c r="AD43" s="336">
        <v>117</v>
      </c>
      <c r="AE43" s="305"/>
      <c r="AF43" s="63"/>
      <c r="AG43" s="10"/>
    </row>
    <row r="44" spans="1:34" s="236" customFormat="1" ht="17.25" x14ac:dyDescent="0.25">
      <c r="A44" s="238" t="s">
        <v>191</v>
      </c>
      <c r="B44" s="13">
        <v>0.70299999999999996</v>
      </c>
      <c r="C44" s="13"/>
      <c r="D44" s="13">
        <v>0.60784313725490191</v>
      </c>
      <c r="E44" s="13"/>
      <c r="F44" s="13">
        <v>0.71212121212121215</v>
      </c>
      <c r="G44" s="13"/>
      <c r="H44" s="13">
        <v>0.6785714285714286</v>
      </c>
      <c r="I44" s="13"/>
      <c r="J44" s="13">
        <v>0.60526315789473684</v>
      </c>
      <c r="K44" s="13"/>
      <c r="L44" s="13">
        <v>0.50280788053286773</v>
      </c>
      <c r="M44" s="13"/>
      <c r="N44" s="13">
        <v>0.670900859015232</v>
      </c>
      <c r="O44" s="13"/>
      <c r="P44" s="95" t="s">
        <v>70</v>
      </c>
      <c r="Q44" s="13"/>
      <c r="R44" s="13">
        <v>0.77</v>
      </c>
      <c r="S44" s="13"/>
      <c r="T44" s="87">
        <v>0.81100000000000005</v>
      </c>
      <c r="U44" s="92"/>
      <c r="V44" s="196">
        <v>0.73099999999999998</v>
      </c>
      <c r="W44" s="93"/>
      <c r="X44" s="277" t="s">
        <v>70</v>
      </c>
      <c r="Y44" s="277" t="s">
        <v>70</v>
      </c>
      <c r="Z44" s="277" t="s">
        <v>70</v>
      </c>
      <c r="AA44" s="269">
        <v>60.7</v>
      </c>
      <c r="AB44" s="88">
        <v>34.799999999999997</v>
      </c>
      <c r="AC44" s="88">
        <v>81.7</v>
      </c>
      <c r="AD44" s="336">
        <v>32</v>
      </c>
      <c r="AE44" s="305"/>
      <c r="AF44" s="63"/>
      <c r="AG44" s="10"/>
    </row>
    <row r="45" spans="1:34" s="236" customFormat="1" x14ac:dyDescent="0.25">
      <c r="A45" s="238"/>
      <c r="B45" s="92"/>
      <c r="C45" s="92"/>
      <c r="D45" s="92"/>
      <c r="E45" s="92"/>
      <c r="F45" s="92"/>
      <c r="G45" s="92"/>
      <c r="H45" s="92"/>
      <c r="I45" s="92"/>
      <c r="J45" s="92"/>
      <c r="K45" s="92"/>
      <c r="L45" s="92"/>
      <c r="M45" s="92"/>
      <c r="N45" s="92"/>
      <c r="O45" s="92"/>
      <c r="P45" s="92"/>
      <c r="Q45" s="92"/>
      <c r="R45" s="92"/>
      <c r="S45" s="92"/>
      <c r="T45" s="92"/>
      <c r="U45" s="92"/>
      <c r="V45" s="92"/>
      <c r="W45" s="92"/>
      <c r="X45" s="238"/>
      <c r="Y45" s="92"/>
      <c r="Z45" s="45"/>
      <c r="AA45" s="234"/>
      <c r="AB45" s="92"/>
      <c r="AC45" s="45"/>
      <c r="AD45" s="45"/>
      <c r="AE45" s="272"/>
      <c r="AF45" s="63"/>
      <c r="AG45" s="10"/>
    </row>
    <row r="46" spans="1:34" s="11" customFormat="1" ht="77.25" customHeight="1" x14ac:dyDescent="0.25">
      <c r="A46" s="329" t="s">
        <v>192</v>
      </c>
      <c r="B46" s="68" t="s">
        <v>5</v>
      </c>
      <c r="C46" s="68"/>
      <c r="D46" s="68" t="s">
        <v>6</v>
      </c>
      <c r="E46" s="68"/>
      <c r="F46" s="68" t="s">
        <v>7</v>
      </c>
      <c r="G46" s="68"/>
      <c r="H46" s="68" t="s">
        <v>8</v>
      </c>
      <c r="I46" s="68"/>
      <c r="J46" s="68" t="s">
        <v>9</v>
      </c>
      <c r="K46" s="68"/>
      <c r="L46" s="68" t="s">
        <v>10</v>
      </c>
      <c r="M46" s="68"/>
      <c r="N46" s="68" t="s">
        <v>11</v>
      </c>
      <c r="O46" s="68"/>
      <c r="P46" s="68" t="s">
        <v>12</v>
      </c>
      <c r="Q46" s="68"/>
      <c r="R46" s="68" t="s">
        <v>13</v>
      </c>
      <c r="S46" s="68"/>
      <c r="T46" s="68" t="s">
        <v>14</v>
      </c>
      <c r="U46" s="68"/>
      <c r="V46" s="237" t="s">
        <v>85</v>
      </c>
      <c r="W46" s="68"/>
      <c r="X46" s="243" t="s">
        <v>104</v>
      </c>
      <c r="Y46" s="243" t="s">
        <v>477</v>
      </c>
      <c r="Z46" s="243" t="s">
        <v>478</v>
      </c>
      <c r="AA46" s="243"/>
      <c r="AB46" s="243"/>
      <c r="AC46" s="243"/>
      <c r="AD46" s="243"/>
      <c r="AE46" s="328" t="s">
        <v>553</v>
      </c>
      <c r="AF46" s="91"/>
      <c r="AG46" s="91"/>
      <c r="AH46" s="49"/>
    </row>
    <row r="47" spans="1:34" s="11" customFormat="1" x14ac:dyDescent="0.25">
      <c r="A47" s="234" t="s">
        <v>79</v>
      </c>
      <c r="B47" s="32">
        <v>63.9</v>
      </c>
      <c r="C47" s="32" t="s">
        <v>113</v>
      </c>
      <c r="D47" s="32">
        <v>64.400000000000006</v>
      </c>
      <c r="E47" s="32" t="s">
        <v>193</v>
      </c>
      <c r="F47" s="32">
        <v>65.400000000000006</v>
      </c>
      <c r="G47" s="32" t="s">
        <v>194</v>
      </c>
      <c r="H47" s="32">
        <v>61.9</v>
      </c>
      <c r="I47" s="32" t="s">
        <v>182</v>
      </c>
      <c r="J47" s="32">
        <v>62.2</v>
      </c>
      <c r="K47" s="32" t="s">
        <v>123</v>
      </c>
      <c r="L47" s="32">
        <v>65.599999999999994</v>
      </c>
      <c r="M47" s="32" t="s">
        <v>195</v>
      </c>
      <c r="N47" s="32">
        <v>67</v>
      </c>
      <c r="O47" s="32" t="s">
        <v>181</v>
      </c>
      <c r="P47" s="32">
        <v>69.400000000000006</v>
      </c>
      <c r="Q47" s="32" t="s">
        <v>181</v>
      </c>
      <c r="R47" s="86">
        <v>0.67</v>
      </c>
      <c r="S47" s="32" t="s">
        <v>195</v>
      </c>
      <c r="T47" s="86">
        <v>0.67700000000000005</v>
      </c>
      <c r="U47" s="32" t="s">
        <v>184</v>
      </c>
      <c r="V47" s="273">
        <v>0.68</v>
      </c>
      <c r="W47" s="32" t="s">
        <v>196</v>
      </c>
      <c r="X47" s="269">
        <v>70.023235187339438</v>
      </c>
      <c r="Y47" s="88">
        <v>67.849458048776484</v>
      </c>
      <c r="Z47" s="88">
        <v>72.110451806705171</v>
      </c>
      <c r="AA47" s="269">
        <v>68.539685566618886</v>
      </c>
      <c r="AB47" s="269">
        <v>66.243656876256665</v>
      </c>
      <c r="AC47" s="269">
        <v>70.835714256981106</v>
      </c>
      <c r="AD47" s="334">
        <v>2614</v>
      </c>
      <c r="AE47" s="305"/>
    </row>
    <row r="48" spans="1:34" s="236" customFormat="1" x14ac:dyDescent="0.25">
      <c r="A48" s="238" t="s">
        <v>69</v>
      </c>
      <c r="B48" s="312">
        <v>0.59699999999999998</v>
      </c>
      <c r="C48" s="312"/>
      <c r="D48" s="13">
        <v>0.60299999999999998</v>
      </c>
      <c r="E48" s="13"/>
      <c r="F48" s="13">
        <v>0.68799999999999994</v>
      </c>
      <c r="G48" s="13"/>
      <c r="H48" s="13">
        <v>0.56999999999999995</v>
      </c>
      <c r="I48" s="13"/>
      <c r="J48" s="13">
        <v>0.72727269999999999</v>
      </c>
      <c r="K48" s="13"/>
      <c r="L48" s="13">
        <v>0.62552016328994742</v>
      </c>
      <c r="M48" s="13"/>
      <c r="N48" s="13">
        <v>0.66</v>
      </c>
      <c r="O48" s="13"/>
      <c r="P48" s="13">
        <v>0.67300000000000004</v>
      </c>
      <c r="Q48" s="13"/>
      <c r="R48" s="13">
        <v>0.66100000000000003</v>
      </c>
      <c r="S48" s="13"/>
      <c r="T48" s="13">
        <v>0.67800000000000005</v>
      </c>
      <c r="U48" s="238"/>
      <c r="V48" s="95">
        <v>0.60799999999999998</v>
      </c>
      <c r="W48" s="238"/>
      <c r="X48" s="275">
        <v>0.68661141379277435</v>
      </c>
      <c r="Y48" s="196">
        <v>0.62448788029843205</v>
      </c>
      <c r="Z48" s="196">
        <v>0.74269207670148008</v>
      </c>
      <c r="AA48" s="269">
        <v>68.3</v>
      </c>
      <c r="AB48" s="88">
        <v>61.3</v>
      </c>
      <c r="AC48" s="88">
        <v>74.599999999999994</v>
      </c>
      <c r="AD48" s="336">
        <v>316</v>
      </c>
      <c r="AE48" s="305"/>
      <c r="AF48" s="94"/>
      <c r="AG48" s="94"/>
      <c r="AH48" s="63"/>
    </row>
    <row r="49" spans="1:34" s="236" customFormat="1" x14ac:dyDescent="0.25">
      <c r="A49" s="238" t="s">
        <v>91</v>
      </c>
      <c r="B49" s="312">
        <v>0.55801687763713081</v>
      </c>
      <c r="C49" s="312"/>
      <c r="D49" s="13">
        <v>0.56972586412395709</v>
      </c>
      <c r="E49" s="13"/>
      <c r="F49" s="13">
        <v>0.60687022900763354</v>
      </c>
      <c r="G49" s="13"/>
      <c r="H49" s="13">
        <v>0.55955056179775275</v>
      </c>
      <c r="I49" s="13"/>
      <c r="J49" s="13">
        <v>0.58823529411764708</v>
      </c>
      <c r="K49" s="13"/>
      <c r="L49" s="13">
        <v>0.57809977938829971</v>
      </c>
      <c r="M49" s="13"/>
      <c r="N49" s="13">
        <v>0.57199999999999995</v>
      </c>
      <c r="O49" s="13"/>
      <c r="P49" s="13">
        <v>0.66400000000000003</v>
      </c>
      <c r="Q49" s="13"/>
      <c r="R49" s="13">
        <v>0.621</v>
      </c>
      <c r="S49" s="13"/>
      <c r="T49" s="13">
        <v>0.63100000000000001</v>
      </c>
      <c r="U49" s="238"/>
      <c r="V49" s="95">
        <v>0.63300000000000001</v>
      </c>
      <c r="W49" s="238"/>
      <c r="X49" s="275">
        <v>0.6402241801231916</v>
      </c>
      <c r="Y49" s="196">
        <v>0.57639460951636656</v>
      </c>
      <c r="Z49" s="196">
        <v>0.69945088452350934</v>
      </c>
      <c r="AA49" s="269">
        <v>64.400000000000006</v>
      </c>
      <c r="AB49" s="88">
        <v>58.7</v>
      </c>
      <c r="AC49" s="88">
        <v>69.8</v>
      </c>
      <c r="AD49" s="336">
        <v>371</v>
      </c>
      <c r="AE49" s="305"/>
      <c r="AF49" s="94"/>
      <c r="AG49" s="94"/>
      <c r="AH49" s="63"/>
    </row>
    <row r="50" spans="1:34" s="236" customFormat="1" x14ac:dyDescent="0.25">
      <c r="A50" s="238" t="s">
        <v>72</v>
      </c>
      <c r="B50" s="312">
        <v>0.54600000000000004</v>
      </c>
      <c r="C50" s="312"/>
      <c r="D50" s="13"/>
      <c r="E50" s="13"/>
      <c r="F50" s="13">
        <v>0.61899999999999999</v>
      </c>
      <c r="G50" s="13"/>
      <c r="H50" s="13">
        <v>0.56299999999999994</v>
      </c>
      <c r="I50" s="13"/>
      <c r="J50" s="13">
        <v>0.67900000000000005</v>
      </c>
      <c r="K50" s="13"/>
      <c r="L50" s="13">
        <v>0.66058622877994611</v>
      </c>
      <c r="M50" s="13"/>
      <c r="N50" s="13">
        <v>0.60499999999999998</v>
      </c>
      <c r="O50" s="13"/>
      <c r="P50" s="13">
        <v>0.7</v>
      </c>
      <c r="Q50" s="13"/>
      <c r="R50" s="13">
        <v>0.64</v>
      </c>
      <c r="S50" s="13"/>
      <c r="T50" s="13">
        <v>0.621</v>
      </c>
      <c r="U50" s="238"/>
      <c r="V50" s="95">
        <v>0.6</v>
      </c>
      <c r="W50" s="238"/>
      <c r="X50" s="275">
        <v>0.6376854197896944</v>
      </c>
      <c r="Y50" s="196">
        <v>0.57842905299896918</v>
      </c>
      <c r="Z50" s="196">
        <v>0.69303285414417048</v>
      </c>
      <c r="AA50" s="269">
        <v>67.7</v>
      </c>
      <c r="AB50" s="88">
        <v>60.6</v>
      </c>
      <c r="AC50" s="88">
        <v>74</v>
      </c>
      <c r="AD50" s="336">
        <v>292</v>
      </c>
      <c r="AE50" s="305"/>
      <c r="AF50" s="94"/>
      <c r="AG50" s="94"/>
      <c r="AH50" s="63"/>
    </row>
    <row r="51" spans="1:34" s="236" customFormat="1" x14ac:dyDescent="0.25">
      <c r="A51" s="238" t="s">
        <v>73</v>
      </c>
      <c r="B51" s="312">
        <v>0.64311594202898548</v>
      </c>
      <c r="C51" s="312"/>
      <c r="D51" s="13">
        <v>0.6482617586912065</v>
      </c>
      <c r="E51" s="13"/>
      <c r="F51" s="13">
        <v>0.65789473684210531</v>
      </c>
      <c r="G51" s="13"/>
      <c r="H51" s="13">
        <v>0.57807308970099669</v>
      </c>
      <c r="I51" s="13"/>
      <c r="J51" s="13">
        <v>0.64963503649635035</v>
      </c>
      <c r="K51" s="13"/>
      <c r="L51" s="13">
        <v>0.66901062136228617</v>
      </c>
      <c r="M51" s="13"/>
      <c r="N51" s="13">
        <v>0.65</v>
      </c>
      <c r="O51" s="13"/>
      <c r="P51" s="13">
        <v>0.76100000000000001</v>
      </c>
      <c r="Q51" s="13"/>
      <c r="R51" s="13">
        <v>0.70599999999999996</v>
      </c>
      <c r="S51" s="13"/>
      <c r="T51" s="13">
        <v>0.73199999999999998</v>
      </c>
      <c r="U51" s="238"/>
      <c r="V51" s="95">
        <v>0.70699999999999996</v>
      </c>
      <c r="W51" s="238"/>
      <c r="X51" s="275">
        <v>0.68270539690515397</v>
      </c>
      <c r="Y51" s="196">
        <v>0.61455724133441836</v>
      </c>
      <c r="Z51" s="196">
        <v>0.74382711755251463</v>
      </c>
      <c r="AA51" s="269">
        <v>69.3</v>
      </c>
      <c r="AB51" s="88">
        <v>62.6</v>
      </c>
      <c r="AC51" s="88">
        <v>75.2</v>
      </c>
      <c r="AD51" s="336">
        <v>248</v>
      </c>
      <c r="AE51" s="305"/>
      <c r="AF51" s="94"/>
      <c r="AG51" s="94"/>
      <c r="AH51" s="63"/>
    </row>
    <row r="52" spans="1:34" s="236" customFormat="1" x14ac:dyDescent="0.25">
      <c r="A52" s="238" t="s">
        <v>74</v>
      </c>
      <c r="B52" s="312">
        <v>0.54400000000000004</v>
      </c>
      <c r="C52" s="312"/>
      <c r="D52" s="13">
        <v>0.56399999999999995</v>
      </c>
      <c r="E52" s="13"/>
      <c r="F52" s="13">
        <v>0.55100000000000005</v>
      </c>
      <c r="G52" s="13"/>
      <c r="H52" s="13">
        <v>0.495</v>
      </c>
      <c r="I52" s="13"/>
      <c r="J52" s="13">
        <v>0.42100000000000004</v>
      </c>
      <c r="K52" s="13"/>
      <c r="L52" s="13">
        <v>0.58453978409433927</v>
      </c>
      <c r="M52" s="13"/>
      <c r="N52" s="13">
        <v>0.625</v>
      </c>
      <c r="O52" s="13"/>
      <c r="P52" s="13">
        <v>0.67300000000000004</v>
      </c>
      <c r="Q52" s="13"/>
      <c r="R52" s="13">
        <v>0.65</v>
      </c>
      <c r="S52" s="13"/>
      <c r="T52" s="13">
        <v>0.69099999999999995</v>
      </c>
      <c r="U52" s="238"/>
      <c r="V52" s="95">
        <v>0.69699999999999995</v>
      </c>
      <c r="W52" s="238"/>
      <c r="X52" s="275">
        <v>0.66578832934272691</v>
      </c>
      <c r="Y52" s="196">
        <v>0.59749909659952039</v>
      </c>
      <c r="Z52" s="196">
        <v>0.72777026181131599</v>
      </c>
      <c r="AA52" s="269">
        <v>62.6</v>
      </c>
      <c r="AB52" s="88">
        <v>53.7</v>
      </c>
      <c r="AC52" s="88">
        <v>70.7</v>
      </c>
      <c r="AD52" s="336">
        <v>245</v>
      </c>
      <c r="AE52" s="305"/>
      <c r="AF52" s="94"/>
      <c r="AG52" s="94"/>
      <c r="AH52" s="63"/>
    </row>
    <row r="53" spans="1:34" s="236" customFormat="1" x14ac:dyDescent="0.25">
      <c r="A53" s="238" t="s">
        <v>75</v>
      </c>
      <c r="B53" s="312">
        <v>0.61699999999999999</v>
      </c>
      <c r="C53" s="312"/>
      <c r="D53" s="13">
        <v>0.64200000000000002</v>
      </c>
      <c r="E53" s="13"/>
      <c r="F53" s="13">
        <v>0.625</v>
      </c>
      <c r="G53" s="13"/>
      <c r="H53" s="13">
        <v>0.625</v>
      </c>
      <c r="I53" s="13"/>
      <c r="J53" s="13">
        <v>0.59599999999999997</v>
      </c>
      <c r="K53" s="13"/>
      <c r="L53" s="13">
        <v>0.63836959153998096</v>
      </c>
      <c r="M53" s="13"/>
      <c r="N53" s="13">
        <v>0.67200000000000004</v>
      </c>
      <c r="O53" s="13"/>
      <c r="P53" s="13">
        <v>0.7</v>
      </c>
      <c r="Q53" s="13"/>
      <c r="R53" s="13">
        <v>0.67100000000000004</v>
      </c>
      <c r="S53" s="13"/>
      <c r="T53" s="13">
        <v>0.68799999999999994</v>
      </c>
      <c r="U53" s="238"/>
      <c r="V53" s="95">
        <v>0.70699999999999996</v>
      </c>
      <c r="W53" s="238"/>
      <c r="X53" s="275">
        <v>0.75619696417189919</v>
      </c>
      <c r="Y53" s="196">
        <v>0.69807400253664165</v>
      </c>
      <c r="Z53" s="196">
        <v>0.80623657230591417</v>
      </c>
      <c r="AA53" s="269">
        <v>72.400000000000006</v>
      </c>
      <c r="AB53" s="88">
        <v>64.400000000000006</v>
      </c>
      <c r="AC53" s="88">
        <v>79.2</v>
      </c>
      <c r="AD53" s="336">
        <v>271</v>
      </c>
      <c r="AE53" s="305"/>
      <c r="AF53" s="94"/>
      <c r="AG53" s="94"/>
      <c r="AH53" s="63"/>
    </row>
    <row r="54" spans="1:34" s="236" customFormat="1" x14ac:dyDescent="0.25">
      <c r="A54" s="238" t="s">
        <v>76</v>
      </c>
      <c r="B54" s="312">
        <v>0.52359882005899705</v>
      </c>
      <c r="C54" s="312"/>
      <c r="D54" s="13">
        <v>0.48861646234676009</v>
      </c>
      <c r="E54" s="13"/>
      <c r="F54" s="13">
        <v>0.49045801526717558</v>
      </c>
      <c r="G54" s="13"/>
      <c r="H54" s="13">
        <v>0.47432024169184289</v>
      </c>
      <c r="I54" s="13"/>
      <c r="J54" s="13">
        <v>0.49180327868852458</v>
      </c>
      <c r="K54" s="13"/>
      <c r="L54" s="13">
        <v>0.52347169612216315</v>
      </c>
      <c r="M54" s="13"/>
      <c r="N54" s="13">
        <v>0.55200000000000005</v>
      </c>
      <c r="O54" s="13"/>
      <c r="P54" s="13">
        <v>0.57899999999999996</v>
      </c>
      <c r="Q54" s="13"/>
      <c r="R54" s="13">
        <v>0.58499999999999996</v>
      </c>
      <c r="S54" s="13"/>
      <c r="T54" s="13">
        <v>0.56699999999999995</v>
      </c>
      <c r="U54" s="238"/>
      <c r="V54" s="95">
        <v>0.61099999999999999</v>
      </c>
      <c r="W54" s="238"/>
      <c r="X54" s="275">
        <v>0.57962926947739812</v>
      </c>
      <c r="Y54" s="196">
        <v>0.4966525041304245</v>
      </c>
      <c r="Z54" s="196">
        <v>0.65833733431948327</v>
      </c>
      <c r="AA54" s="269">
        <v>56.2</v>
      </c>
      <c r="AB54" s="88">
        <v>49.1</v>
      </c>
      <c r="AC54" s="88">
        <v>63.1</v>
      </c>
      <c r="AD54" s="336">
        <v>187</v>
      </c>
      <c r="AE54" s="305"/>
      <c r="AF54" s="94"/>
      <c r="AG54" s="94"/>
      <c r="AH54" s="63"/>
    </row>
    <row r="55" spans="1:34" s="236" customFormat="1" x14ac:dyDescent="0.25">
      <c r="A55" s="238" t="s">
        <v>77</v>
      </c>
      <c r="B55" s="312">
        <v>0.67600000000000005</v>
      </c>
      <c r="C55" s="312"/>
      <c r="D55" s="13">
        <v>0.67200000000000004</v>
      </c>
      <c r="E55" s="13"/>
      <c r="F55" s="13">
        <v>0.68300000000000005</v>
      </c>
      <c r="G55" s="13"/>
      <c r="H55" s="13">
        <v>0.64500000000000002</v>
      </c>
      <c r="I55" s="13"/>
      <c r="J55" s="13">
        <v>0.69199999999999995</v>
      </c>
      <c r="K55" s="13"/>
      <c r="L55" s="13">
        <v>0.70136243380783947</v>
      </c>
      <c r="M55" s="13"/>
      <c r="N55" s="13">
        <v>0.66900000000000004</v>
      </c>
      <c r="O55" s="13"/>
      <c r="P55" s="13">
        <v>0.72799999999999998</v>
      </c>
      <c r="Q55" s="13"/>
      <c r="R55" s="13">
        <v>0.745</v>
      </c>
      <c r="S55" s="13"/>
      <c r="T55" s="13">
        <v>0.76600000000000001</v>
      </c>
      <c r="U55" s="238"/>
      <c r="V55" s="95">
        <v>0.77</v>
      </c>
      <c r="W55" s="238"/>
      <c r="X55" s="275">
        <v>0.79301473508796438</v>
      </c>
      <c r="Y55" s="196">
        <v>0.75234749453942773</v>
      </c>
      <c r="Z55" s="196">
        <v>0.82852601285531702</v>
      </c>
      <c r="AA55" s="269">
        <v>75.3</v>
      </c>
      <c r="AB55" s="88">
        <v>69.400000000000006</v>
      </c>
      <c r="AC55" s="88">
        <v>80.400000000000006</v>
      </c>
      <c r="AD55" s="336">
        <v>418</v>
      </c>
      <c r="AE55" s="305"/>
      <c r="AF55" s="94"/>
      <c r="AG55" s="94"/>
      <c r="AH55" s="63"/>
    </row>
    <row r="56" spans="1:34" s="236" customFormat="1" x14ac:dyDescent="0.25">
      <c r="A56" s="238" t="s">
        <v>78</v>
      </c>
      <c r="B56" s="312">
        <v>0.65007541478129716</v>
      </c>
      <c r="C56" s="312"/>
      <c r="D56" s="13">
        <v>0.62404580152671751</v>
      </c>
      <c r="E56" s="13"/>
      <c r="F56" s="13">
        <v>0.61016949152542377</v>
      </c>
      <c r="G56" s="13"/>
      <c r="H56" s="13">
        <v>0.59223300970873782</v>
      </c>
      <c r="I56" s="13"/>
      <c r="J56" s="13">
        <v>0.59420289855072461</v>
      </c>
      <c r="K56" s="13"/>
      <c r="L56" s="13">
        <v>0.63464220892294798</v>
      </c>
      <c r="M56" s="13"/>
      <c r="N56" s="13">
        <v>0.63700000000000001</v>
      </c>
      <c r="O56" s="13"/>
      <c r="P56" s="13">
        <v>0.753</v>
      </c>
      <c r="Q56" s="13"/>
      <c r="R56" s="13">
        <v>0.71199999999999997</v>
      </c>
      <c r="S56" s="13"/>
      <c r="T56" s="13">
        <v>0.68400000000000005</v>
      </c>
      <c r="U56" s="238"/>
      <c r="V56" s="95">
        <v>0.71799999999999997</v>
      </c>
      <c r="W56" s="238"/>
      <c r="X56" s="275">
        <v>0.8187209511745861</v>
      </c>
      <c r="Y56" s="196">
        <v>0.75713137441327449</v>
      </c>
      <c r="Z56" s="196">
        <v>0.86742670894256824</v>
      </c>
      <c r="AA56" s="269">
        <v>77.400000000000006</v>
      </c>
      <c r="AB56" s="88">
        <v>70.099999999999994</v>
      </c>
      <c r="AC56" s="88">
        <v>83.4</v>
      </c>
      <c r="AD56" s="336">
        <v>266</v>
      </c>
      <c r="AE56" s="305"/>
      <c r="AF56" s="94"/>
      <c r="AG56" s="94"/>
      <c r="AH56" s="63"/>
    </row>
    <row r="57" spans="1:34" s="236" customFormat="1" x14ac:dyDescent="0.25">
      <c r="A57" s="238"/>
      <c r="B57" s="92"/>
      <c r="C57" s="92"/>
      <c r="D57" s="92"/>
      <c r="E57" s="92"/>
      <c r="F57" s="92"/>
      <c r="G57" s="92"/>
      <c r="H57" s="92"/>
      <c r="I57" s="92"/>
      <c r="J57" s="92"/>
      <c r="K57" s="92"/>
      <c r="L57" s="92"/>
      <c r="M57" s="92"/>
      <c r="N57" s="92"/>
      <c r="O57" s="92"/>
      <c r="P57" s="92"/>
      <c r="Q57" s="92"/>
      <c r="R57" s="92"/>
      <c r="S57" s="92"/>
      <c r="T57" s="92"/>
      <c r="U57" s="92"/>
      <c r="V57" s="92"/>
      <c r="W57" s="92"/>
      <c r="X57" s="238"/>
      <c r="Y57" s="92"/>
      <c r="Z57" s="45"/>
      <c r="AA57" s="234"/>
      <c r="AB57" s="92"/>
      <c r="AC57" s="45"/>
      <c r="AD57" s="45"/>
      <c r="AE57" s="272"/>
      <c r="AF57" s="63"/>
      <c r="AG57" s="10"/>
    </row>
    <row r="58" spans="1:34" s="236" customFormat="1" ht="61.5" customHeight="1" x14ac:dyDescent="0.25">
      <c r="A58" s="243" t="s">
        <v>197</v>
      </c>
      <c r="B58" s="68" t="s">
        <v>5</v>
      </c>
      <c r="C58" s="68"/>
      <c r="D58" s="68" t="s">
        <v>6</v>
      </c>
      <c r="E58" s="68"/>
      <c r="F58" s="68" t="s">
        <v>7</v>
      </c>
      <c r="G58" s="68"/>
      <c r="H58" s="68" t="s">
        <v>8</v>
      </c>
      <c r="I58" s="68"/>
      <c r="J58" s="68" t="s">
        <v>9</v>
      </c>
      <c r="K58" s="68"/>
      <c r="L58" s="68" t="s">
        <v>10</v>
      </c>
      <c r="M58" s="68"/>
      <c r="N58" s="68" t="s">
        <v>11</v>
      </c>
      <c r="O58" s="68"/>
      <c r="P58" s="68" t="s">
        <v>12</v>
      </c>
      <c r="Q58" s="68"/>
      <c r="R58" s="68" t="s">
        <v>13</v>
      </c>
      <c r="S58" s="68"/>
      <c r="T58" s="68" t="s">
        <v>14</v>
      </c>
      <c r="U58" s="68"/>
      <c r="V58" s="237" t="s">
        <v>85</v>
      </c>
      <c r="W58" s="68"/>
      <c r="X58" s="243" t="s">
        <v>104</v>
      </c>
      <c r="Y58" s="243" t="s">
        <v>477</v>
      </c>
      <c r="Z58" s="243" t="s">
        <v>478</v>
      </c>
      <c r="AA58" s="243"/>
      <c r="AB58" s="243"/>
      <c r="AC58" s="243"/>
      <c r="AD58" s="243"/>
      <c r="AE58" s="328" t="s">
        <v>553</v>
      </c>
    </row>
    <row r="59" spans="1:34" s="11" customFormat="1" x14ac:dyDescent="0.25">
      <c r="A59" s="234" t="s">
        <v>79</v>
      </c>
      <c r="B59" s="32" t="s">
        <v>70</v>
      </c>
      <c r="C59" s="32" t="s">
        <v>70</v>
      </c>
      <c r="D59" s="32">
        <v>72</v>
      </c>
      <c r="E59" s="32" t="s">
        <v>180</v>
      </c>
      <c r="F59" s="32">
        <v>73.2</v>
      </c>
      <c r="G59" s="32" t="s">
        <v>198</v>
      </c>
      <c r="H59" s="32">
        <v>65.099999999999994</v>
      </c>
      <c r="I59" s="32" t="s">
        <v>123</v>
      </c>
      <c r="J59" s="32">
        <v>71</v>
      </c>
      <c r="K59" s="32" t="s">
        <v>199</v>
      </c>
      <c r="L59" s="32">
        <v>69.3</v>
      </c>
      <c r="M59" s="32" t="s">
        <v>127</v>
      </c>
      <c r="N59" s="32">
        <v>72.8</v>
      </c>
      <c r="O59" s="32" t="s">
        <v>155</v>
      </c>
      <c r="P59" s="32">
        <v>71.900000000000006</v>
      </c>
      <c r="Q59" s="32" t="s">
        <v>123</v>
      </c>
      <c r="R59" s="32">
        <v>66.900000000000006</v>
      </c>
      <c r="S59" s="32" t="s">
        <v>147</v>
      </c>
      <c r="T59" s="32">
        <v>69.2</v>
      </c>
      <c r="U59" s="32" t="s">
        <v>140</v>
      </c>
      <c r="V59" s="136">
        <v>69.5</v>
      </c>
      <c r="W59" s="32" t="s">
        <v>125</v>
      </c>
      <c r="X59" s="269">
        <v>70.366516001760758</v>
      </c>
      <c r="Y59" s="269">
        <v>65.850301701377361</v>
      </c>
      <c r="Z59" s="269">
        <v>74.516604857369657</v>
      </c>
      <c r="AA59" s="269">
        <v>68.2</v>
      </c>
      <c r="AB59" s="269">
        <v>63.8</v>
      </c>
      <c r="AC59" s="269">
        <v>72.3</v>
      </c>
      <c r="AD59" s="334">
        <v>671</v>
      </c>
      <c r="AE59" s="305"/>
    </row>
    <row r="60" spans="1:34" s="236" customFormat="1" x14ac:dyDescent="0.25">
      <c r="A60" s="238" t="s">
        <v>69</v>
      </c>
      <c r="B60" s="32" t="s">
        <v>70</v>
      </c>
      <c r="C60" s="32" t="s">
        <v>70</v>
      </c>
      <c r="D60" s="32" t="s">
        <v>70</v>
      </c>
      <c r="E60" s="32" t="s">
        <v>70</v>
      </c>
      <c r="F60" s="32" t="s">
        <v>70</v>
      </c>
      <c r="G60" s="32" t="s">
        <v>70</v>
      </c>
      <c r="H60" s="87">
        <v>0.55000000000000004</v>
      </c>
      <c r="I60" s="87"/>
      <c r="J60" s="45" t="s">
        <v>70</v>
      </c>
      <c r="K60" s="45"/>
      <c r="L60" s="87">
        <v>0.76</v>
      </c>
      <c r="M60" s="87"/>
      <c r="N60" s="87">
        <v>0.7</v>
      </c>
      <c r="O60" s="87"/>
      <c r="P60" s="87">
        <v>0.56999999999999995</v>
      </c>
      <c r="Q60" s="87"/>
      <c r="R60" s="87">
        <v>0.51</v>
      </c>
      <c r="S60" s="45"/>
      <c r="T60" s="13">
        <v>0.641383526430923</v>
      </c>
      <c r="U60" s="45"/>
      <c r="V60" s="95">
        <v>0.59299999999999997</v>
      </c>
      <c r="W60" s="75"/>
      <c r="X60" s="275">
        <v>0.70726013295120826</v>
      </c>
      <c r="Y60" s="275">
        <v>0.53646912254488333</v>
      </c>
      <c r="Z60" s="275">
        <v>0.83453186532911516</v>
      </c>
      <c r="AA60" s="269">
        <v>76.099999999999994</v>
      </c>
      <c r="AB60" s="88">
        <v>60.7</v>
      </c>
      <c r="AC60" s="88">
        <v>86.8</v>
      </c>
      <c r="AD60" s="336">
        <v>53</v>
      </c>
      <c r="AE60" s="305"/>
    </row>
    <row r="61" spans="1:34" s="236" customFormat="1" x14ac:dyDescent="0.25">
      <c r="A61" s="238" t="s">
        <v>91</v>
      </c>
      <c r="B61" s="32" t="s">
        <v>70</v>
      </c>
      <c r="C61" s="32" t="s">
        <v>70</v>
      </c>
      <c r="D61" s="32" t="s">
        <v>70</v>
      </c>
      <c r="E61" s="32" t="s">
        <v>70</v>
      </c>
      <c r="F61" s="32" t="s">
        <v>70</v>
      </c>
      <c r="G61" s="32" t="s">
        <v>70</v>
      </c>
      <c r="H61" s="87">
        <v>0.64</v>
      </c>
      <c r="I61" s="87"/>
      <c r="J61" s="45" t="s">
        <v>70</v>
      </c>
      <c r="K61" s="45"/>
      <c r="L61" s="87">
        <v>0.72</v>
      </c>
      <c r="M61" s="87"/>
      <c r="N61" s="87">
        <v>0.66</v>
      </c>
      <c r="O61" s="87"/>
      <c r="P61" s="87">
        <v>0.72</v>
      </c>
      <c r="Q61" s="87"/>
      <c r="R61" s="87">
        <v>0.71</v>
      </c>
      <c r="S61" s="45"/>
      <c r="T61" s="13">
        <v>0.67922214942918857</v>
      </c>
      <c r="U61" s="45"/>
      <c r="V61" s="95">
        <v>0.70499999999999996</v>
      </c>
      <c r="W61" s="75"/>
      <c r="X61" s="275">
        <v>0.60560044787341627</v>
      </c>
      <c r="Y61" s="275">
        <v>0.45878776909579871</v>
      </c>
      <c r="Z61" s="275">
        <v>0.73554403941356317</v>
      </c>
      <c r="AA61" s="269">
        <v>64</v>
      </c>
      <c r="AB61" s="88">
        <v>52.8</v>
      </c>
      <c r="AC61" s="88">
        <v>73.8</v>
      </c>
      <c r="AD61" s="336">
        <v>103</v>
      </c>
      <c r="AE61" s="305"/>
    </row>
    <row r="62" spans="1:34" s="236" customFormat="1" x14ac:dyDescent="0.25">
      <c r="A62" s="238" t="s">
        <v>72</v>
      </c>
      <c r="B62" s="32" t="s">
        <v>70</v>
      </c>
      <c r="C62" s="32" t="s">
        <v>70</v>
      </c>
      <c r="D62" s="32" t="s">
        <v>70</v>
      </c>
      <c r="E62" s="32" t="s">
        <v>70</v>
      </c>
      <c r="F62" s="32" t="s">
        <v>70</v>
      </c>
      <c r="G62" s="32" t="s">
        <v>70</v>
      </c>
      <c r="H62" s="87">
        <v>0.65</v>
      </c>
      <c r="I62" s="87"/>
      <c r="J62" s="45" t="s">
        <v>70</v>
      </c>
      <c r="K62" s="45"/>
      <c r="L62" s="87">
        <v>0.66</v>
      </c>
      <c r="M62" s="87"/>
      <c r="N62" s="87">
        <v>0.75</v>
      </c>
      <c r="O62" s="87"/>
      <c r="P62" s="87">
        <v>0.78</v>
      </c>
      <c r="Q62" s="87"/>
      <c r="R62" s="87">
        <v>0.64</v>
      </c>
      <c r="S62" s="45"/>
      <c r="T62" s="13">
        <v>0.65903547448972755</v>
      </c>
      <c r="U62" s="45"/>
      <c r="V62" s="95">
        <v>0.62</v>
      </c>
      <c r="W62" s="75"/>
      <c r="X62" s="275">
        <v>0.65996332559074555</v>
      </c>
      <c r="Y62" s="275">
        <v>0.54709400923783713</v>
      </c>
      <c r="Z62" s="275">
        <v>0.75718825997724148</v>
      </c>
      <c r="AA62" s="269">
        <v>69.8</v>
      </c>
      <c r="AB62" s="88">
        <v>57.9</v>
      </c>
      <c r="AC62" s="88">
        <v>79.599999999999994</v>
      </c>
      <c r="AD62" s="336">
        <v>74</v>
      </c>
      <c r="AE62" s="305"/>
    </row>
    <row r="63" spans="1:34" s="236" customFormat="1" x14ac:dyDescent="0.25">
      <c r="A63" s="238" t="s">
        <v>73</v>
      </c>
      <c r="B63" s="32" t="s">
        <v>70</v>
      </c>
      <c r="C63" s="32" t="s">
        <v>70</v>
      </c>
      <c r="D63" s="32" t="s">
        <v>70</v>
      </c>
      <c r="E63" s="32" t="s">
        <v>70</v>
      </c>
      <c r="F63" s="32" t="s">
        <v>70</v>
      </c>
      <c r="G63" s="32" t="s">
        <v>70</v>
      </c>
      <c r="H63" s="87">
        <v>0.62</v>
      </c>
      <c r="I63" s="87"/>
      <c r="J63" s="45" t="s">
        <v>70</v>
      </c>
      <c r="K63" s="45"/>
      <c r="L63" s="87">
        <v>0.74</v>
      </c>
      <c r="M63" s="87"/>
      <c r="N63" s="87">
        <v>0.79</v>
      </c>
      <c r="O63" s="87"/>
      <c r="P63" s="87">
        <v>0.67</v>
      </c>
      <c r="Q63" s="87"/>
      <c r="R63" s="87">
        <v>0.65</v>
      </c>
      <c r="S63" s="45"/>
      <c r="T63" s="13">
        <v>0.74870193335573132</v>
      </c>
      <c r="U63" s="45"/>
      <c r="V63" s="95">
        <v>0.78500000000000003</v>
      </c>
      <c r="W63" s="75"/>
      <c r="X63" s="275">
        <v>0.64591295806783089</v>
      </c>
      <c r="Y63" s="275">
        <v>0.50971892578970657</v>
      </c>
      <c r="Z63" s="275">
        <v>0.76194332145994825</v>
      </c>
      <c r="AA63" s="269">
        <v>63.8</v>
      </c>
      <c r="AB63" s="88">
        <v>48.7</v>
      </c>
      <c r="AC63" s="88">
        <v>76.5</v>
      </c>
      <c r="AD63" s="336">
        <v>61</v>
      </c>
      <c r="AE63" s="305"/>
    </row>
    <row r="64" spans="1:34" s="236" customFormat="1" x14ac:dyDescent="0.25">
      <c r="A64" s="238" t="s">
        <v>74</v>
      </c>
      <c r="B64" s="32" t="s">
        <v>70</v>
      </c>
      <c r="C64" s="32" t="s">
        <v>70</v>
      </c>
      <c r="D64" s="32" t="s">
        <v>70</v>
      </c>
      <c r="E64" s="32" t="s">
        <v>70</v>
      </c>
      <c r="F64" s="32" t="s">
        <v>70</v>
      </c>
      <c r="G64" s="32" t="s">
        <v>70</v>
      </c>
      <c r="H64" s="87">
        <v>0.66</v>
      </c>
      <c r="I64" s="87"/>
      <c r="J64" s="45" t="s">
        <v>70</v>
      </c>
      <c r="K64" s="45"/>
      <c r="L64" s="87">
        <v>0.71</v>
      </c>
      <c r="M64" s="87"/>
      <c r="N64" s="87">
        <v>0.55000000000000004</v>
      </c>
      <c r="O64" s="87"/>
      <c r="P64" s="87">
        <v>0.65</v>
      </c>
      <c r="Q64" s="87"/>
      <c r="R64" s="87">
        <v>0.69</v>
      </c>
      <c r="S64" s="45"/>
      <c r="T64" s="13">
        <v>0.76041472609583682</v>
      </c>
      <c r="U64" s="45"/>
      <c r="V64" s="95">
        <v>0.78400000000000003</v>
      </c>
      <c r="W64" s="75"/>
      <c r="X64" s="275">
        <v>0.77794204113518783</v>
      </c>
      <c r="Y64" s="275">
        <v>0.6514836423839333</v>
      </c>
      <c r="Z64" s="275">
        <v>0.86782463284483524</v>
      </c>
      <c r="AA64" s="269">
        <v>63.5</v>
      </c>
      <c r="AB64" s="88">
        <v>45.7</v>
      </c>
      <c r="AC64" s="88">
        <v>78.3</v>
      </c>
      <c r="AD64" s="336">
        <v>63</v>
      </c>
      <c r="AE64" s="305"/>
    </row>
    <row r="65" spans="1:31" s="236" customFormat="1" x14ac:dyDescent="0.25">
      <c r="A65" s="238" t="s">
        <v>75</v>
      </c>
      <c r="B65" s="32" t="s">
        <v>70</v>
      </c>
      <c r="C65" s="32" t="s">
        <v>70</v>
      </c>
      <c r="D65" s="32" t="s">
        <v>70</v>
      </c>
      <c r="E65" s="32" t="s">
        <v>70</v>
      </c>
      <c r="F65" s="32" t="s">
        <v>70</v>
      </c>
      <c r="G65" s="32" t="s">
        <v>70</v>
      </c>
      <c r="H65" s="87">
        <v>0.74</v>
      </c>
      <c r="I65" s="87"/>
      <c r="J65" s="45" t="s">
        <v>70</v>
      </c>
      <c r="K65" s="45"/>
      <c r="L65" s="87">
        <v>0.67</v>
      </c>
      <c r="M65" s="87"/>
      <c r="N65" s="87">
        <v>0.78</v>
      </c>
      <c r="O65" s="87"/>
      <c r="P65" s="87">
        <v>0.8</v>
      </c>
      <c r="Q65" s="87"/>
      <c r="R65" s="87">
        <v>0.72</v>
      </c>
      <c r="S65" s="45"/>
      <c r="T65" s="13">
        <v>0.71026349067072703</v>
      </c>
      <c r="U65" s="45"/>
      <c r="V65" s="95">
        <v>0.69899999999999995</v>
      </c>
      <c r="W65" s="75"/>
      <c r="X65" s="275">
        <v>0.76337405717208673</v>
      </c>
      <c r="Y65" s="275">
        <v>0.62359450186495691</v>
      </c>
      <c r="Z65" s="275">
        <v>0.8626766788633945</v>
      </c>
      <c r="AA65" s="269">
        <v>75</v>
      </c>
      <c r="AB65" s="88">
        <v>62.7</v>
      </c>
      <c r="AC65" s="88">
        <v>84.3</v>
      </c>
      <c r="AD65" s="336">
        <v>80</v>
      </c>
      <c r="AE65" s="305"/>
    </row>
    <row r="66" spans="1:31" s="236" customFormat="1" x14ac:dyDescent="0.25">
      <c r="A66" s="238" t="s">
        <v>76</v>
      </c>
      <c r="B66" s="32" t="s">
        <v>70</v>
      </c>
      <c r="C66" s="32" t="s">
        <v>70</v>
      </c>
      <c r="D66" s="32" t="s">
        <v>70</v>
      </c>
      <c r="E66" s="32" t="s">
        <v>70</v>
      </c>
      <c r="F66" s="32" t="s">
        <v>70</v>
      </c>
      <c r="G66" s="32" t="s">
        <v>70</v>
      </c>
      <c r="H66" s="87">
        <v>0.55000000000000004</v>
      </c>
      <c r="I66" s="87"/>
      <c r="J66" s="45" t="s">
        <v>70</v>
      </c>
      <c r="K66" s="45"/>
      <c r="L66" s="87">
        <v>0.61</v>
      </c>
      <c r="M66" s="87"/>
      <c r="N66" s="87">
        <v>0.76</v>
      </c>
      <c r="O66" s="87"/>
      <c r="P66" s="87">
        <v>0.65</v>
      </c>
      <c r="Q66" s="87"/>
      <c r="R66" s="87">
        <v>0.65</v>
      </c>
      <c r="S66" s="45"/>
      <c r="T66" s="13">
        <v>0.58883365573168189</v>
      </c>
      <c r="U66" s="45"/>
      <c r="V66" s="95">
        <v>0.64500000000000002</v>
      </c>
      <c r="W66" s="75"/>
      <c r="X66" s="275">
        <v>0.56921425366660305</v>
      </c>
      <c r="Y66" s="275">
        <v>0.42867859883524917</v>
      </c>
      <c r="Z66" s="275">
        <v>0.69941980954310679</v>
      </c>
      <c r="AA66" s="269">
        <v>49.6</v>
      </c>
      <c r="AB66" s="88">
        <v>36.6</v>
      </c>
      <c r="AC66" s="88">
        <v>62.6</v>
      </c>
      <c r="AD66" s="336">
        <v>68</v>
      </c>
      <c r="AE66" s="305"/>
    </row>
    <row r="67" spans="1:31" s="236" customFormat="1" x14ac:dyDescent="0.25">
      <c r="A67" s="238" t="s">
        <v>77</v>
      </c>
      <c r="B67" s="32" t="s">
        <v>70</v>
      </c>
      <c r="C67" s="32" t="s">
        <v>70</v>
      </c>
      <c r="D67" s="32" t="s">
        <v>70</v>
      </c>
      <c r="E67" s="32" t="s">
        <v>70</v>
      </c>
      <c r="F67" s="32" t="s">
        <v>70</v>
      </c>
      <c r="G67" s="32" t="s">
        <v>70</v>
      </c>
      <c r="H67" s="87">
        <v>0.72</v>
      </c>
      <c r="I67" s="87"/>
      <c r="J67" s="45" t="s">
        <v>70</v>
      </c>
      <c r="K67" s="45"/>
      <c r="L67" s="87">
        <v>0.73</v>
      </c>
      <c r="M67" s="87"/>
      <c r="N67" s="87">
        <v>0.72</v>
      </c>
      <c r="O67" s="87"/>
      <c r="P67" s="87">
        <v>0.75</v>
      </c>
      <c r="Q67" s="87"/>
      <c r="R67" s="87">
        <v>0.73</v>
      </c>
      <c r="S67" s="45"/>
      <c r="T67" s="13">
        <v>0.75839298009065348</v>
      </c>
      <c r="U67" s="45"/>
      <c r="V67" s="95">
        <v>0.67900000000000005</v>
      </c>
      <c r="W67" s="75"/>
      <c r="X67" s="275">
        <v>0.79091340772980034</v>
      </c>
      <c r="Y67" s="275">
        <v>0.68396151522308624</v>
      </c>
      <c r="Z67" s="275">
        <v>0.86862348026145564</v>
      </c>
      <c r="AA67" s="269">
        <v>82</v>
      </c>
      <c r="AB67" s="88">
        <v>72.5</v>
      </c>
      <c r="AC67" s="88">
        <v>88.7</v>
      </c>
      <c r="AD67" s="336">
        <v>103</v>
      </c>
      <c r="AE67" s="305"/>
    </row>
    <row r="68" spans="1:31" s="236" customFormat="1" x14ac:dyDescent="0.25">
      <c r="A68" s="238" t="s">
        <v>78</v>
      </c>
      <c r="B68" s="32" t="s">
        <v>70</v>
      </c>
      <c r="C68" s="32" t="s">
        <v>70</v>
      </c>
      <c r="D68" s="32" t="s">
        <v>70</v>
      </c>
      <c r="E68" s="32" t="s">
        <v>70</v>
      </c>
      <c r="F68" s="32" t="s">
        <v>70</v>
      </c>
      <c r="G68" s="32" t="s">
        <v>70</v>
      </c>
      <c r="H68" s="87">
        <v>0.66</v>
      </c>
      <c r="I68" s="87"/>
      <c r="J68" s="45" t="s">
        <v>70</v>
      </c>
      <c r="K68" s="45"/>
      <c r="L68" s="87">
        <v>0.73</v>
      </c>
      <c r="M68" s="87"/>
      <c r="N68" s="87">
        <v>0.86</v>
      </c>
      <c r="O68" s="87"/>
      <c r="P68" s="87">
        <v>0.8</v>
      </c>
      <c r="Q68" s="87"/>
      <c r="R68" s="87">
        <v>0.56999999999999995</v>
      </c>
      <c r="S68" s="45"/>
      <c r="T68" s="13">
        <v>0.65220217446339745</v>
      </c>
      <c r="U68" s="45"/>
      <c r="V68" s="95">
        <v>0.745</v>
      </c>
      <c r="W68" s="75"/>
      <c r="X68" s="275">
        <v>0.85194994292853354</v>
      </c>
      <c r="Y68" s="275">
        <v>0.74049792644671186</v>
      </c>
      <c r="Z68" s="275">
        <v>0.92066351602081942</v>
      </c>
      <c r="AA68" s="269">
        <v>76.2</v>
      </c>
      <c r="AB68" s="88">
        <v>64</v>
      </c>
      <c r="AC68" s="88">
        <v>85.2</v>
      </c>
      <c r="AD68" s="336">
        <v>66</v>
      </c>
      <c r="AE68" s="305"/>
    </row>
    <row r="69" spans="1:31" s="236" customFormat="1" x14ac:dyDescent="0.25">
      <c r="A69" s="238"/>
      <c r="B69" s="45"/>
      <c r="C69" s="45"/>
      <c r="D69" s="45"/>
      <c r="E69" s="45"/>
      <c r="F69" s="45"/>
      <c r="G69" s="45"/>
      <c r="H69" s="87"/>
      <c r="I69" s="87"/>
      <c r="J69" s="45"/>
      <c r="K69" s="45"/>
      <c r="L69" s="87"/>
      <c r="M69" s="87"/>
      <c r="N69" s="87"/>
      <c r="O69" s="87"/>
      <c r="P69" s="87"/>
      <c r="Q69" s="87"/>
      <c r="R69" s="87"/>
      <c r="S69" s="45"/>
      <c r="T69" s="45"/>
      <c r="U69" s="45"/>
      <c r="V69" s="45"/>
      <c r="W69" s="45"/>
      <c r="X69" s="238"/>
      <c r="Y69" s="238"/>
      <c r="Z69" s="238"/>
      <c r="AA69" s="234"/>
      <c r="AB69" s="238"/>
      <c r="AC69" s="238"/>
      <c r="AD69" s="238"/>
      <c r="AE69" s="304"/>
    </row>
    <row r="70" spans="1:31" s="11" customFormat="1" ht="47.25" x14ac:dyDescent="0.25">
      <c r="A70" s="96" t="s">
        <v>200</v>
      </c>
      <c r="B70" s="32"/>
      <c r="C70" s="32"/>
      <c r="D70" s="32" t="s">
        <v>201</v>
      </c>
      <c r="E70" s="32"/>
      <c r="F70" s="32" t="s">
        <v>201</v>
      </c>
      <c r="G70" s="32"/>
      <c r="H70" s="32">
        <v>69.099999999999994</v>
      </c>
      <c r="I70" s="32" t="s">
        <v>198</v>
      </c>
      <c r="J70" s="32">
        <v>75.599999999999994</v>
      </c>
      <c r="K70" s="32" t="s">
        <v>202</v>
      </c>
      <c r="L70" s="32">
        <v>71.599999999999994</v>
      </c>
      <c r="M70" s="32" t="s">
        <v>203</v>
      </c>
      <c r="N70" s="32">
        <v>72.3</v>
      </c>
      <c r="O70" s="32" t="s">
        <v>127</v>
      </c>
      <c r="P70" s="32">
        <v>72.5</v>
      </c>
      <c r="Q70" s="32" t="s">
        <v>204</v>
      </c>
      <c r="R70" s="32">
        <v>68.5</v>
      </c>
      <c r="S70" s="32" t="s">
        <v>116</v>
      </c>
      <c r="T70" s="32">
        <v>68.900000000000006</v>
      </c>
      <c r="U70" s="32" t="s">
        <v>205</v>
      </c>
      <c r="V70" s="32">
        <v>70.099999999999994</v>
      </c>
      <c r="W70" s="32" t="s">
        <v>205</v>
      </c>
      <c r="X70" s="278">
        <v>68.201932858875594</v>
      </c>
      <c r="Y70" s="278">
        <v>64.987916914460612</v>
      </c>
      <c r="Z70" s="278">
        <v>71.251426112908234</v>
      </c>
      <c r="AA70" s="278">
        <v>67.599999999999994</v>
      </c>
      <c r="AB70" s="278">
        <v>64.2</v>
      </c>
      <c r="AC70" s="278">
        <v>70.8</v>
      </c>
      <c r="AD70" s="279">
        <v>1580</v>
      </c>
      <c r="AE70" s="303"/>
    </row>
    <row r="71" spans="1:31" s="11" customFormat="1" ht="47.25" x14ac:dyDescent="0.25">
      <c r="A71" s="96" t="s">
        <v>206</v>
      </c>
      <c r="B71" s="32"/>
      <c r="C71" s="32"/>
      <c r="D71" s="32" t="s">
        <v>201</v>
      </c>
      <c r="E71" s="32"/>
      <c r="F71" s="32" t="s">
        <v>201</v>
      </c>
      <c r="G71" s="32"/>
      <c r="H71" s="32">
        <v>71.400000000000006</v>
      </c>
      <c r="I71" s="32" t="s">
        <v>207</v>
      </c>
      <c r="J71" s="32">
        <v>79.400000000000006</v>
      </c>
      <c r="K71" s="32" t="s">
        <v>208</v>
      </c>
      <c r="L71" s="32">
        <v>72.599999999999994</v>
      </c>
      <c r="M71" s="32" t="s">
        <v>204</v>
      </c>
      <c r="N71" s="32">
        <v>71.900000000000006</v>
      </c>
      <c r="O71" s="32" t="s">
        <v>145</v>
      </c>
      <c r="P71" s="32">
        <v>72.900000000000006</v>
      </c>
      <c r="Q71" s="32" t="s">
        <v>131</v>
      </c>
      <c r="R71" s="32">
        <v>69.8</v>
      </c>
      <c r="S71" s="32" t="s">
        <v>135</v>
      </c>
      <c r="T71" s="32">
        <v>68.7</v>
      </c>
      <c r="U71" s="32" t="s">
        <v>209</v>
      </c>
      <c r="V71" s="32">
        <v>70.599999999999994</v>
      </c>
      <c r="W71" s="32" t="s">
        <v>210</v>
      </c>
      <c r="X71" s="278">
        <v>66.599143464561791</v>
      </c>
      <c r="Y71" s="278">
        <v>62.690929717587352</v>
      </c>
      <c r="Z71" s="278">
        <v>70.291966846919181</v>
      </c>
      <c r="AA71" s="278">
        <v>67.099999999999994</v>
      </c>
      <c r="AB71" s="278">
        <v>63</v>
      </c>
      <c r="AC71" s="278">
        <v>71</v>
      </c>
      <c r="AD71" s="279">
        <v>909</v>
      </c>
      <c r="AE71" s="303"/>
    </row>
    <row r="72" spans="1:31" s="236" customFormat="1" x14ac:dyDescent="0.25"/>
    <row r="73" spans="1:31" s="236" customFormat="1" x14ac:dyDescent="0.25"/>
    <row r="74" spans="1:31" s="236" customFormat="1" ht="30" x14ac:dyDescent="0.25">
      <c r="A74" s="243" t="s">
        <v>440</v>
      </c>
      <c r="B74" s="237" t="s">
        <v>85</v>
      </c>
      <c r="C74" s="213"/>
      <c r="D74" s="213"/>
      <c r="E74" s="213"/>
      <c r="F74" s="213"/>
      <c r="G74" s="213"/>
      <c r="H74" s="213"/>
      <c r="I74" s="213"/>
      <c r="J74" s="213"/>
      <c r="K74" s="213"/>
      <c r="L74" s="213"/>
      <c r="M74" s="213"/>
      <c r="N74" s="213"/>
      <c r="O74" s="213"/>
      <c r="P74" s="213"/>
      <c r="Q74" s="213"/>
      <c r="R74" s="213"/>
      <c r="S74" s="213"/>
      <c r="T74" s="213"/>
      <c r="U74" s="213"/>
      <c r="V74" s="50"/>
      <c r="W74" s="213"/>
      <c r="AE74" s="214"/>
    </row>
    <row r="75" spans="1:31" s="236" customFormat="1" x14ac:dyDescent="0.25">
      <c r="A75" s="238" t="s">
        <v>455</v>
      </c>
      <c r="B75" s="216">
        <v>0.58499999999999996</v>
      </c>
      <c r="C75" s="215"/>
      <c r="D75" s="213"/>
      <c r="E75" s="213"/>
      <c r="F75" s="213"/>
      <c r="G75" s="213"/>
      <c r="H75" s="213"/>
      <c r="I75" s="213"/>
      <c r="J75" s="213"/>
      <c r="K75" s="213"/>
      <c r="L75" s="213"/>
      <c r="M75" s="213"/>
      <c r="N75" s="213"/>
      <c r="O75" s="213"/>
      <c r="P75" s="213"/>
      <c r="Q75" s="213"/>
      <c r="R75" s="213"/>
      <c r="S75" s="213"/>
      <c r="T75" s="213"/>
      <c r="U75" s="213"/>
      <c r="V75" s="213"/>
      <c r="W75" s="213"/>
      <c r="AE75" s="213"/>
    </row>
    <row r="76" spans="1:31" s="236" customFormat="1" x14ac:dyDescent="0.25">
      <c r="A76" s="238" t="s">
        <v>456</v>
      </c>
      <c r="B76" s="217">
        <v>0.61299999999999999</v>
      </c>
      <c r="C76" s="215"/>
    </row>
    <row r="77" spans="1:31" s="236" customFormat="1" x14ac:dyDescent="0.25">
      <c r="A77" s="238" t="s">
        <v>457</v>
      </c>
      <c r="B77" s="217">
        <v>0.65200000000000002</v>
      </c>
      <c r="C77" s="215"/>
    </row>
    <row r="78" spans="1:31" s="236" customFormat="1" x14ac:dyDescent="0.25">
      <c r="A78" s="238" t="s">
        <v>458</v>
      </c>
      <c r="B78" s="217">
        <v>0.69400000000000006</v>
      </c>
      <c r="C78" s="215"/>
    </row>
    <row r="79" spans="1:31" s="236" customFormat="1" x14ac:dyDescent="0.25">
      <c r="A79" s="238" t="s">
        <v>459</v>
      </c>
      <c r="B79" s="217">
        <v>0.74099999999999999</v>
      </c>
      <c r="C79" s="215"/>
    </row>
    <row r="80" spans="1:31" s="236" customFormat="1" x14ac:dyDescent="0.25">
      <c r="A80" s="238" t="s">
        <v>460</v>
      </c>
      <c r="B80" s="217">
        <v>0.76700000000000002</v>
      </c>
      <c r="C80" s="215"/>
    </row>
    <row r="81" spans="1:3" s="236" customFormat="1" x14ac:dyDescent="0.25">
      <c r="A81" s="238" t="s">
        <v>461</v>
      </c>
      <c r="B81" s="217">
        <v>0.78</v>
      </c>
      <c r="C81" s="215"/>
    </row>
    <row r="82" spans="1:3" s="236" customFormat="1" x14ac:dyDescent="0.25">
      <c r="A82" s="238" t="s">
        <v>462</v>
      </c>
      <c r="B82" s="217">
        <v>0.80200000000000005</v>
      </c>
      <c r="C82" s="215"/>
    </row>
    <row r="83" spans="1:3" s="236" customFormat="1" x14ac:dyDescent="0.25">
      <c r="A83" s="238" t="s">
        <v>463</v>
      </c>
      <c r="B83" s="217">
        <v>0.82299999999999995</v>
      </c>
      <c r="C83" s="215"/>
    </row>
    <row r="84" spans="1:3" s="236" customFormat="1" x14ac:dyDescent="0.25">
      <c r="A84" s="238" t="s">
        <v>464</v>
      </c>
      <c r="B84" s="217">
        <v>0.83</v>
      </c>
      <c r="C84" s="215"/>
    </row>
    <row r="85" spans="1:3" s="236" customFormat="1" x14ac:dyDescent="0.25"/>
    <row r="86" spans="1:3" s="236" customFormat="1" x14ac:dyDescent="0.25"/>
    <row r="87" spans="1:3" s="236" customFormat="1" ht="17.25" x14ac:dyDescent="0.25">
      <c r="A87" s="236" t="s">
        <v>211</v>
      </c>
    </row>
    <row r="88" spans="1:3" s="236" customFormat="1" ht="17.25" x14ac:dyDescent="0.25">
      <c r="A88" s="236" t="s">
        <v>483</v>
      </c>
    </row>
    <row r="89" spans="1:3" s="236" customFormat="1" ht="17.25" x14ac:dyDescent="0.25">
      <c r="A89" s="236" t="s">
        <v>212</v>
      </c>
    </row>
    <row r="90" spans="1:3" s="236" customFormat="1" ht="17.25" x14ac:dyDescent="0.25">
      <c r="A90" s="236" t="s">
        <v>552</v>
      </c>
    </row>
    <row r="91" spans="1:3" x14ac:dyDescent="0.25">
      <c r="A91" s="97" t="s">
        <v>213</v>
      </c>
    </row>
  </sheetData>
  <mergeCells count="14">
    <mergeCell ref="N10:O10"/>
    <mergeCell ref="AE10:AE11"/>
    <mergeCell ref="B10:C10"/>
    <mergeCell ref="D10:E10"/>
    <mergeCell ref="F10:G10"/>
    <mergeCell ref="H10:I10"/>
    <mergeCell ref="J10:K10"/>
    <mergeCell ref="L10:M10"/>
    <mergeCell ref="P10:Q10"/>
    <mergeCell ref="R10:S10"/>
    <mergeCell ref="T10:U10"/>
    <mergeCell ref="V10:W10"/>
    <mergeCell ref="X10:Z10"/>
    <mergeCell ref="AA10:AC10"/>
  </mergeCells>
  <conditionalFormatting sqref="V14:V22">
    <cfRule type="expression" dxfId="25" priority="15" stopIfTrue="1">
      <formula>#REF!="*"</formula>
    </cfRule>
  </conditionalFormatting>
  <conditionalFormatting sqref="X14:Y21">
    <cfRule type="expression" dxfId="24" priority="14" stopIfTrue="1">
      <formula>#REF!="*"</formula>
    </cfRule>
  </conditionalFormatting>
  <conditionalFormatting sqref="Z14:Z21">
    <cfRule type="expression" dxfId="23" priority="16" stopIfTrue="1">
      <formula>#REF!="*"</formula>
    </cfRule>
  </conditionalFormatting>
  <conditionalFormatting sqref="X24:Y24">
    <cfRule type="expression" dxfId="22" priority="12" stopIfTrue="1">
      <formula>#REF!="*"</formula>
    </cfRule>
  </conditionalFormatting>
  <conditionalFormatting sqref="Z24">
    <cfRule type="expression" dxfId="21" priority="13" stopIfTrue="1">
      <formula>#REF!="*"</formula>
    </cfRule>
  </conditionalFormatting>
  <conditionalFormatting sqref="X35:Y35">
    <cfRule type="expression" dxfId="20" priority="10" stopIfTrue="1">
      <formula>#REF!="*"</formula>
    </cfRule>
  </conditionalFormatting>
  <conditionalFormatting sqref="Z35">
    <cfRule type="expression" dxfId="19" priority="11" stopIfTrue="1">
      <formula>#REF!="*"</formula>
    </cfRule>
  </conditionalFormatting>
  <conditionalFormatting sqref="X47:Y47">
    <cfRule type="expression" dxfId="18" priority="8" stopIfTrue="1">
      <formula>#REF!="*"</formula>
    </cfRule>
  </conditionalFormatting>
  <conditionalFormatting sqref="Z47">
    <cfRule type="expression" dxfId="17" priority="9" stopIfTrue="1">
      <formula>#REF!="*"</formula>
    </cfRule>
  </conditionalFormatting>
  <conditionalFormatting sqref="X59:Y59">
    <cfRule type="expression" dxfId="16" priority="6" stopIfTrue="1">
      <formula>#REF!="*"</formula>
    </cfRule>
  </conditionalFormatting>
  <conditionalFormatting sqref="Z59">
    <cfRule type="expression" dxfId="15" priority="7" stopIfTrue="1">
      <formula>#REF!="*"</formula>
    </cfRule>
  </conditionalFormatting>
  <conditionalFormatting sqref="AA14:AD22">
    <cfRule type="expression" dxfId="14" priority="5" stopIfTrue="1">
      <formula>#REF!="*"</formula>
    </cfRule>
  </conditionalFormatting>
  <conditionalFormatting sqref="AA24:AD24">
    <cfRule type="expression" dxfId="13" priority="4" stopIfTrue="1">
      <formula>#REF!="*"</formula>
    </cfRule>
  </conditionalFormatting>
  <conditionalFormatting sqref="AA35:AD44">
    <cfRule type="expression" dxfId="12" priority="3" stopIfTrue="1">
      <formula>#REF!="*"</formula>
    </cfRule>
  </conditionalFormatting>
  <conditionalFormatting sqref="AA47:AD56">
    <cfRule type="expression" dxfId="11" priority="2" stopIfTrue="1">
      <formula>#REF!="*"</formula>
    </cfRule>
  </conditionalFormatting>
  <conditionalFormatting sqref="AA59:AD68">
    <cfRule type="expression" dxfId="10" priority="1" stopIfTrue="1">
      <formula>#REF!="*"</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Y78"/>
  <sheetViews>
    <sheetView showGridLines="0" zoomScale="70" zoomScaleNormal="70" workbookViewId="0"/>
  </sheetViews>
  <sheetFormatPr defaultRowHeight="15" x14ac:dyDescent="0.25"/>
  <cols>
    <col min="1" max="1" width="65.85546875" customWidth="1"/>
    <col min="2" max="5" width="15.28515625" customWidth="1"/>
    <col min="6" max="6" width="15.28515625" style="236" customWidth="1"/>
    <col min="7" max="9" width="15.85546875" style="236" bestFit="1" customWidth="1"/>
    <col min="10" max="11" width="15.85546875" bestFit="1" customWidth="1"/>
    <col min="12" max="12" width="15.42578125" bestFit="1" customWidth="1"/>
    <col min="13" max="16" width="15.85546875" bestFit="1" customWidth="1"/>
    <col min="17" max="18" width="16" customWidth="1"/>
    <col min="19" max="20" width="12.140625" customWidth="1"/>
    <col min="21" max="21" width="15.7109375" style="236" customWidth="1"/>
    <col min="22" max="23" width="15.7109375" customWidth="1"/>
    <col min="24" max="24" width="22.85546875" customWidth="1"/>
    <col min="25" max="25" width="13.140625" bestFit="1" customWidth="1"/>
    <col min="262" max="262" width="65.85546875" customWidth="1"/>
    <col min="263" max="263" width="15.85546875" bestFit="1" customWidth="1"/>
    <col min="264" max="264" width="15.42578125" bestFit="1" customWidth="1"/>
    <col min="265" max="266" width="15.85546875" bestFit="1" customWidth="1"/>
    <col min="267" max="267" width="15.42578125" bestFit="1" customWidth="1"/>
    <col min="268" max="272" width="15.85546875" bestFit="1" customWidth="1"/>
    <col min="273" max="273" width="15.42578125" bestFit="1" customWidth="1"/>
    <col min="274" max="276" width="15.85546875" bestFit="1" customWidth="1"/>
    <col min="277" max="278" width="18.5703125" customWidth="1"/>
    <col min="279" max="279" width="18.140625" customWidth="1"/>
    <col min="281" max="281" width="13.140625" bestFit="1" customWidth="1"/>
    <col min="518" max="518" width="65.85546875" customWidth="1"/>
    <col min="519" max="519" width="15.85546875" bestFit="1" customWidth="1"/>
    <col min="520" max="520" width="15.42578125" bestFit="1" customWidth="1"/>
    <col min="521" max="522" width="15.85546875" bestFit="1" customWidth="1"/>
    <col min="523" max="523" width="15.42578125" bestFit="1" customWidth="1"/>
    <col min="524" max="528" width="15.85546875" bestFit="1" customWidth="1"/>
    <col min="529" max="529" width="15.42578125" bestFit="1" customWidth="1"/>
    <col min="530" max="532" width="15.85546875" bestFit="1" customWidth="1"/>
    <col min="533" max="534" width="18.5703125" customWidth="1"/>
    <col min="535" max="535" width="18.140625" customWidth="1"/>
    <col min="537" max="537" width="13.140625" bestFit="1" customWidth="1"/>
    <col min="774" max="774" width="65.85546875" customWidth="1"/>
    <col min="775" max="775" width="15.85546875" bestFit="1" customWidth="1"/>
    <col min="776" max="776" width="15.42578125" bestFit="1" customWidth="1"/>
    <col min="777" max="778" width="15.85546875" bestFit="1" customWidth="1"/>
    <col min="779" max="779" width="15.42578125" bestFit="1" customWidth="1"/>
    <col min="780" max="784" width="15.85546875" bestFit="1" customWidth="1"/>
    <col min="785" max="785" width="15.42578125" bestFit="1" customWidth="1"/>
    <col min="786" max="788" width="15.85546875" bestFit="1" customWidth="1"/>
    <col min="789" max="790" width="18.5703125" customWidth="1"/>
    <col min="791" max="791" width="18.140625" customWidth="1"/>
    <col min="793" max="793" width="13.140625" bestFit="1" customWidth="1"/>
    <col min="1030" max="1030" width="65.85546875" customWidth="1"/>
    <col min="1031" max="1031" width="15.85546875" bestFit="1" customWidth="1"/>
    <col min="1032" max="1032" width="15.42578125" bestFit="1" customWidth="1"/>
    <col min="1033" max="1034" width="15.85546875" bestFit="1" customWidth="1"/>
    <col min="1035" max="1035" width="15.42578125" bestFit="1" customWidth="1"/>
    <col min="1036" max="1040" width="15.85546875" bestFit="1" customWidth="1"/>
    <col min="1041" max="1041" width="15.42578125" bestFit="1" customWidth="1"/>
    <col min="1042" max="1044" width="15.85546875" bestFit="1" customWidth="1"/>
    <col min="1045" max="1046" width="18.5703125" customWidth="1"/>
    <col min="1047" max="1047" width="18.140625" customWidth="1"/>
    <col min="1049" max="1049" width="13.140625" bestFit="1" customWidth="1"/>
    <col min="1286" max="1286" width="65.85546875" customWidth="1"/>
    <col min="1287" max="1287" width="15.85546875" bestFit="1" customWidth="1"/>
    <col min="1288" max="1288" width="15.42578125" bestFit="1" customWidth="1"/>
    <col min="1289" max="1290" width="15.85546875" bestFit="1" customWidth="1"/>
    <col min="1291" max="1291" width="15.42578125" bestFit="1" customWidth="1"/>
    <col min="1292" max="1296" width="15.85546875" bestFit="1" customWidth="1"/>
    <col min="1297" max="1297" width="15.42578125" bestFit="1" customWidth="1"/>
    <col min="1298" max="1300" width="15.85546875" bestFit="1" customWidth="1"/>
    <col min="1301" max="1302" width="18.5703125" customWidth="1"/>
    <col min="1303" max="1303" width="18.140625" customWidth="1"/>
    <col min="1305" max="1305" width="13.140625" bestFit="1" customWidth="1"/>
    <col min="1542" max="1542" width="65.85546875" customWidth="1"/>
    <col min="1543" max="1543" width="15.85546875" bestFit="1" customWidth="1"/>
    <col min="1544" max="1544" width="15.42578125" bestFit="1" customWidth="1"/>
    <col min="1545" max="1546" width="15.85546875" bestFit="1" customWidth="1"/>
    <col min="1547" max="1547" width="15.42578125" bestFit="1" customWidth="1"/>
    <col min="1548" max="1552" width="15.85546875" bestFit="1" customWidth="1"/>
    <col min="1553" max="1553" width="15.42578125" bestFit="1" customWidth="1"/>
    <col min="1554" max="1556" width="15.85546875" bestFit="1" customWidth="1"/>
    <col min="1557" max="1558" width="18.5703125" customWidth="1"/>
    <col min="1559" max="1559" width="18.140625" customWidth="1"/>
    <col min="1561" max="1561" width="13.140625" bestFit="1" customWidth="1"/>
    <col min="1798" max="1798" width="65.85546875" customWidth="1"/>
    <col min="1799" max="1799" width="15.85546875" bestFit="1" customWidth="1"/>
    <col min="1800" max="1800" width="15.42578125" bestFit="1" customWidth="1"/>
    <col min="1801" max="1802" width="15.85546875" bestFit="1" customWidth="1"/>
    <col min="1803" max="1803" width="15.42578125" bestFit="1" customWidth="1"/>
    <col min="1804" max="1808" width="15.85546875" bestFit="1" customWidth="1"/>
    <col min="1809" max="1809" width="15.42578125" bestFit="1" customWidth="1"/>
    <col min="1810" max="1812" width="15.85546875" bestFit="1" customWidth="1"/>
    <col min="1813" max="1814" width="18.5703125" customWidth="1"/>
    <col min="1815" max="1815" width="18.140625" customWidth="1"/>
    <col min="1817" max="1817" width="13.140625" bestFit="1" customWidth="1"/>
    <col min="2054" max="2054" width="65.85546875" customWidth="1"/>
    <col min="2055" max="2055" width="15.85546875" bestFit="1" customWidth="1"/>
    <col min="2056" max="2056" width="15.42578125" bestFit="1" customWidth="1"/>
    <col min="2057" max="2058" width="15.85546875" bestFit="1" customWidth="1"/>
    <col min="2059" max="2059" width="15.42578125" bestFit="1" customWidth="1"/>
    <col min="2060" max="2064" width="15.85546875" bestFit="1" customWidth="1"/>
    <col min="2065" max="2065" width="15.42578125" bestFit="1" customWidth="1"/>
    <col min="2066" max="2068" width="15.85546875" bestFit="1" customWidth="1"/>
    <col min="2069" max="2070" width="18.5703125" customWidth="1"/>
    <col min="2071" max="2071" width="18.140625" customWidth="1"/>
    <col min="2073" max="2073" width="13.140625" bestFit="1" customWidth="1"/>
    <col min="2310" max="2310" width="65.85546875" customWidth="1"/>
    <col min="2311" max="2311" width="15.85546875" bestFit="1" customWidth="1"/>
    <col min="2312" max="2312" width="15.42578125" bestFit="1" customWidth="1"/>
    <col min="2313" max="2314" width="15.85546875" bestFit="1" customWidth="1"/>
    <col min="2315" max="2315" width="15.42578125" bestFit="1" customWidth="1"/>
    <col min="2316" max="2320" width="15.85546875" bestFit="1" customWidth="1"/>
    <col min="2321" max="2321" width="15.42578125" bestFit="1" customWidth="1"/>
    <col min="2322" max="2324" width="15.85546875" bestFit="1" customWidth="1"/>
    <col min="2325" max="2326" width="18.5703125" customWidth="1"/>
    <col min="2327" max="2327" width="18.140625" customWidth="1"/>
    <col min="2329" max="2329" width="13.140625" bestFit="1" customWidth="1"/>
    <col min="2566" max="2566" width="65.85546875" customWidth="1"/>
    <col min="2567" max="2567" width="15.85546875" bestFit="1" customWidth="1"/>
    <col min="2568" max="2568" width="15.42578125" bestFit="1" customWidth="1"/>
    <col min="2569" max="2570" width="15.85546875" bestFit="1" customWidth="1"/>
    <col min="2571" max="2571" width="15.42578125" bestFit="1" customWidth="1"/>
    <col min="2572" max="2576" width="15.85546875" bestFit="1" customWidth="1"/>
    <col min="2577" max="2577" width="15.42578125" bestFit="1" customWidth="1"/>
    <col min="2578" max="2580" width="15.85546875" bestFit="1" customWidth="1"/>
    <col min="2581" max="2582" width="18.5703125" customWidth="1"/>
    <col min="2583" max="2583" width="18.140625" customWidth="1"/>
    <col min="2585" max="2585" width="13.140625" bestFit="1" customWidth="1"/>
    <col min="2822" max="2822" width="65.85546875" customWidth="1"/>
    <col min="2823" max="2823" width="15.85546875" bestFit="1" customWidth="1"/>
    <col min="2824" max="2824" width="15.42578125" bestFit="1" customWidth="1"/>
    <col min="2825" max="2826" width="15.85546875" bestFit="1" customWidth="1"/>
    <col min="2827" max="2827" width="15.42578125" bestFit="1" customWidth="1"/>
    <col min="2828" max="2832" width="15.85546875" bestFit="1" customWidth="1"/>
    <col min="2833" max="2833" width="15.42578125" bestFit="1" customWidth="1"/>
    <col min="2834" max="2836" width="15.85546875" bestFit="1" customWidth="1"/>
    <col min="2837" max="2838" width="18.5703125" customWidth="1"/>
    <col min="2839" max="2839" width="18.140625" customWidth="1"/>
    <col min="2841" max="2841" width="13.140625" bestFit="1" customWidth="1"/>
    <col min="3078" max="3078" width="65.85546875" customWidth="1"/>
    <col min="3079" max="3079" width="15.85546875" bestFit="1" customWidth="1"/>
    <col min="3080" max="3080" width="15.42578125" bestFit="1" customWidth="1"/>
    <col min="3081" max="3082" width="15.85546875" bestFit="1" customWidth="1"/>
    <col min="3083" max="3083" width="15.42578125" bestFit="1" customWidth="1"/>
    <col min="3084" max="3088" width="15.85546875" bestFit="1" customWidth="1"/>
    <col min="3089" max="3089" width="15.42578125" bestFit="1" customWidth="1"/>
    <col min="3090" max="3092" width="15.85546875" bestFit="1" customWidth="1"/>
    <col min="3093" max="3094" width="18.5703125" customWidth="1"/>
    <col min="3095" max="3095" width="18.140625" customWidth="1"/>
    <col min="3097" max="3097" width="13.140625" bestFit="1" customWidth="1"/>
    <col min="3334" max="3334" width="65.85546875" customWidth="1"/>
    <col min="3335" max="3335" width="15.85546875" bestFit="1" customWidth="1"/>
    <col min="3336" max="3336" width="15.42578125" bestFit="1" customWidth="1"/>
    <col min="3337" max="3338" width="15.85546875" bestFit="1" customWidth="1"/>
    <col min="3339" max="3339" width="15.42578125" bestFit="1" customWidth="1"/>
    <col min="3340" max="3344" width="15.85546875" bestFit="1" customWidth="1"/>
    <col min="3345" max="3345" width="15.42578125" bestFit="1" customWidth="1"/>
    <col min="3346" max="3348" width="15.85546875" bestFit="1" customWidth="1"/>
    <col min="3349" max="3350" width="18.5703125" customWidth="1"/>
    <col min="3351" max="3351" width="18.140625" customWidth="1"/>
    <col min="3353" max="3353" width="13.140625" bestFit="1" customWidth="1"/>
    <col min="3590" max="3590" width="65.85546875" customWidth="1"/>
    <col min="3591" max="3591" width="15.85546875" bestFit="1" customWidth="1"/>
    <col min="3592" max="3592" width="15.42578125" bestFit="1" customWidth="1"/>
    <col min="3593" max="3594" width="15.85546875" bestFit="1" customWidth="1"/>
    <col min="3595" max="3595" width="15.42578125" bestFit="1" customWidth="1"/>
    <col min="3596" max="3600" width="15.85546875" bestFit="1" customWidth="1"/>
    <col min="3601" max="3601" width="15.42578125" bestFit="1" customWidth="1"/>
    <col min="3602" max="3604" width="15.85546875" bestFit="1" customWidth="1"/>
    <col min="3605" max="3606" width="18.5703125" customWidth="1"/>
    <col min="3607" max="3607" width="18.140625" customWidth="1"/>
    <col min="3609" max="3609" width="13.140625" bestFit="1" customWidth="1"/>
    <col min="3846" max="3846" width="65.85546875" customWidth="1"/>
    <col min="3847" max="3847" width="15.85546875" bestFit="1" customWidth="1"/>
    <col min="3848" max="3848" width="15.42578125" bestFit="1" customWidth="1"/>
    <col min="3849" max="3850" width="15.85546875" bestFit="1" customWidth="1"/>
    <col min="3851" max="3851" width="15.42578125" bestFit="1" customWidth="1"/>
    <col min="3852" max="3856" width="15.85546875" bestFit="1" customWidth="1"/>
    <col min="3857" max="3857" width="15.42578125" bestFit="1" customWidth="1"/>
    <col min="3858" max="3860" width="15.85546875" bestFit="1" customWidth="1"/>
    <col min="3861" max="3862" width="18.5703125" customWidth="1"/>
    <col min="3863" max="3863" width="18.140625" customWidth="1"/>
    <col min="3865" max="3865" width="13.140625" bestFit="1" customWidth="1"/>
    <col min="4102" max="4102" width="65.85546875" customWidth="1"/>
    <col min="4103" max="4103" width="15.85546875" bestFit="1" customWidth="1"/>
    <col min="4104" max="4104" width="15.42578125" bestFit="1" customWidth="1"/>
    <col min="4105" max="4106" width="15.85546875" bestFit="1" customWidth="1"/>
    <col min="4107" max="4107" width="15.42578125" bestFit="1" customWidth="1"/>
    <col min="4108" max="4112" width="15.85546875" bestFit="1" customWidth="1"/>
    <col min="4113" max="4113" width="15.42578125" bestFit="1" customWidth="1"/>
    <col min="4114" max="4116" width="15.85546875" bestFit="1" customWidth="1"/>
    <col min="4117" max="4118" width="18.5703125" customWidth="1"/>
    <col min="4119" max="4119" width="18.140625" customWidth="1"/>
    <col min="4121" max="4121" width="13.140625" bestFit="1" customWidth="1"/>
    <col min="4358" max="4358" width="65.85546875" customWidth="1"/>
    <col min="4359" max="4359" width="15.85546875" bestFit="1" customWidth="1"/>
    <col min="4360" max="4360" width="15.42578125" bestFit="1" customWidth="1"/>
    <col min="4361" max="4362" width="15.85546875" bestFit="1" customWidth="1"/>
    <col min="4363" max="4363" width="15.42578125" bestFit="1" customWidth="1"/>
    <col min="4364" max="4368" width="15.85546875" bestFit="1" customWidth="1"/>
    <col min="4369" max="4369" width="15.42578125" bestFit="1" customWidth="1"/>
    <col min="4370" max="4372" width="15.85546875" bestFit="1" customWidth="1"/>
    <col min="4373" max="4374" width="18.5703125" customWidth="1"/>
    <col min="4375" max="4375" width="18.140625" customWidth="1"/>
    <col min="4377" max="4377" width="13.140625" bestFit="1" customWidth="1"/>
    <col min="4614" max="4614" width="65.85546875" customWidth="1"/>
    <col min="4615" max="4615" width="15.85546875" bestFit="1" customWidth="1"/>
    <col min="4616" max="4616" width="15.42578125" bestFit="1" customWidth="1"/>
    <col min="4617" max="4618" width="15.85546875" bestFit="1" customWidth="1"/>
    <col min="4619" max="4619" width="15.42578125" bestFit="1" customWidth="1"/>
    <col min="4620" max="4624" width="15.85546875" bestFit="1" customWidth="1"/>
    <col min="4625" max="4625" width="15.42578125" bestFit="1" customWidth="1"/>
    <col min="4626" max="4628" width="15.85546875" bestFit="1" customWidth="1"/>
    <col min="4629" max="4630" width="18.5703125" customWidth="1"/>
    <col min="4631" max="4631" width="18.140625" customWidth="1"/>
    <col min="4633" max="4633" width="13.140625" bestFit="1" customWidth="1"/>
    <col min="4870" max="4870" width="65.85546875" customWidth="1"/>
    <col min="4871" max="4871" width="15.85546875" bestFit="1" customWidth="1"/>
    <col min="4872" max="4872" width="15.42578125" bestFit="1" customWidth="1"/>
    <col min="4873" max="4874" width="15.85546875" bestFit="1" customWidth="1"/>
    <col min="4875" max="4875" width="15.42578125" bestFit="1" customWidth="1"/>
    <col min="4876" max="4880" width="15.85546875" bestFit="1" customWidth="1"/>
    <col min="4881" max="4881" width="15.42578125" bestFit="1" customWidth="1"/>
    <col min="4882" max="4884" width="15.85546875" bestFit="1" customWidth="1"/>
    <col min="4885" max="4886" width="18.5703125" customWidth="1"/>
    <col min="4887" max="4887" width="18.140625" customWidth="1"/>
    <col min="4889" max="4889" width="13.140625" bestFit="1" customWidth="1"/>
    <col min="5126" max="5126" width="65.85546875" customWidth="1"/>
    <col min="5127" max="5127" width="15.85546875" bestFit="1" customWidth="1"/>
    <col min="5128" max="5128" width="15.42578125" bestFit="1" customWidth="1"/>
    <col min="5129" max="5130" width="15.85546875" bestFit="1" customWidth="1"/>
    <col min="5131" max="5131" width="15.42578125" bestFit="1" customWidth="1"/>
    <col min="5132" max="5136" width="15.85546875" bestFit="1" customWidth="1"/>
    <col min="5137" max="5137" width="15.42578125" bestFit="1" customWidth="1"/>
    <col min="5138" max="5140" width="15.85546875" bestFit="1" customWidth="1"/>
    <col min="5141" max="5142" width="18.5703125" customWidth="1"/>
    <col min="5143" max="5143" width="18.140625" customWidth="1"/>
    <col min="5145" max="5145" width="13.140625" bestFit="1" customWidth="1"/>
    <col min="5382" max="5382" width="65.85546875" customWidth="1"/>
    <col min="5383" max="5383" width="15.85546875" bestFit="1" customWidth="1"/>
    <col min="5384" max="5384" width="15.42578125" bestFit="1" customWidth="1"/>
    <col min="5385" max="5386" width="15.85546875" bestFit="1" customWidth="1"/>
    <col min="5387" max="5387" width="15.42578125" bestFit="1" customWidth="1"/>
    <col min="5388" max="5392" width="15.85546875" bestFit="1" customWidth="1"/>
    <col min="5393" max="5393" width="15.42578125" bestFit="1" customWidth="1"/>
    <col min="5394" max="5396" width="15.85546875" bestFit="1" customWidth="1"/>
    <col min="5397" max="5398" width="18.5703125" customWidth="1"/>
    <col min="5399" max="5399" width="18.140625" customWidth="1"/>
    <col min="5401" max="5401" width="13.140625" bestFit="1" customWidth="1"/>
    <col min="5638" max="5638" width="65.85546875" customWidth="1"/>
    <col min="5639" max="5639" width="15.85546875" bestFit="1" customWidth="1"/>
    <col min="5640" max="5640" width="15.42578125" bestFit="1" customWidth="1"/>
    <col min="5641" max="5642" width="15.85546875" bestFit="1" customWidth="1"/>
    <col min="5643" max="5643" width="15.42578125" bestFit="1" customWidth="1"/>
    <col min="5644" max="5648" width="15.85546875" bestFit="1" customWidth="1"/>
    <col min="5649" max="5649" width="15.42578125" bestFit="1" customWidth="1"/>
    <col min="5650" max="5652" width="15.85546875" bestFit="1" customWidth="1"/>
    <col min="5653" max="5654" width="18.5703125" customWidth="1"/>
    <col min="5655" max="5655" width="18.140625" customWidth="1"/>
    <col min="5657" max="5657" width="13.140625" bestFit="1" customWidth="1"/>
    <col min="5894" max="5894" width="65.85546875" customWidth="1"/>
    <col min="5895" max="5895" width="15.85546875" bestFit="1" customWidth="1"/>
    <col min="5896" max="5896" width="15.42578125" bestFit="1" customWidth="1"/>
    <col min="5897" max="5898" width="15.85546875" bestFit="1" customWidth="1"/>
    <col min="5899" max="5899" width="15.42578125" bestFit="1" customWidth="1"/>
    <col min="5900" max="5904" width="15.85546875" bestFit="1" customWidth="1"/>
    <col min="5905" max="5905" width="15.42578125" bestFit="1" customWidth="1"/>
    <col min="5906" max="5908" width="15.85546875" bestFit="1" customWidth="1"/>
    <col min="5909" max="5910" width="18.5703125" customWidth="1"/>
    <col min="5911" max="5911" width="18.140625" customWidth="1"/>
    <col min="5913" max="5913" width="13.140625" bestFit="1" customWidth="1"/>
    <col min="6150" max="6150" width="65.85546875" customWidth="1"/>
    <col min="6151" max="6151" width="15.85546875" bestFit="1" customWidth="1"/>
    <col min="6152" max="6152" width="15.42578125" bestFit="1" customWidth="1"/>
    <col min="6153" max="6154" width="15.85546875" bestFit="1" customWidth="1"/>
    <col min="6155" max="6155" width="15.42578125" bestFit="1" customWidth="1"/>
    <col min="6156" max="6160" width="15.85546875" bestFit="1" customWidth="1"/>
    <col min="6161" max="6161" width="15.42578125" bestFit="1" customWidth="1"/>
    <col min="6162" max="6164" width="15.85546875" bestFit="1" customWidth="1"/>
    <col min="6165" max="6166" width="18.5703125" customWidth="1"/>
    <col min="6167" max="6167" width="18.140625" customWidth="1"/>
    <col min="6169" max="6169" width="13.140625" bestFit="1" customWidth="1"/>
    <col min="6406" max="6406" width="65.85546875" customWidth="1"/>
    <col min="6407" max="6407" width="15.85546875" bestFit="1" customWidth="1"/>
    <col min="6408" max="6408" width="15.42578125" bestFit="1" customWidth="1"/>
    <col min="6409" max="6410" width="15.85546875" bestFit="1" customWidth="1"/>
    <col min="6411" max="6411" width="15.42578125" bestFit="1" customWidth="1"/>
    <col min="6412" max="6416" width="15.85546875" bestFit="1" customWidth="1"/>
    <col min="6417" max="6417" width="15.42578125" bestFit="1" customWidth="1"/>
    <col min="6418" max="6420" width="15.85546875" bestFit="1" customWidth="1"/>
    <col min="6421" max="6422" width="18.5703125" customWidth="1"/>
    <col min="6423" max="6423" width="18.140625" customWidth="1"/>
    <col min="6425" max="6425" width="13.140625" bestFit="1" customWidth="1"/>
    <col min="6662" max="6662" width="65.85546875" customWidth="1"/>
    <col min="6663" max="6663" width="15.85546875" bestFit="1" customWidth="1"/>
    <col min="6664" max="6664" width="15.42578125" bestFit="1" customWidth="1"/>
    <col min="6665" max="6666" width="15.85546875" bestFit="1" customWidth="1"/>
    <col min="6667" max="6667" width="15.42578125" bestFit="1" customWidth="1"/>
    <col min="6668" max="6672" width="15.85546875" bestFit="1" customWidth="1"/>
    <col min="6673" max="6673" width="15.42578125" bestFit="1" customWidth="1"/>
    <col min="6674" max="6676" width="15.85546875" bestFit="1" customWidth="1"/>
    <col min="6677" max="6678" width="18.5703125" customWidth="1"/>
    <col min="6679" max="6679" width="18.140625" customWidth="1"/>
    <col min="6681" max="6681" width="13.140625" bestFit="1" customWidth="1"/>
    <col min="6918" max="6918" width="65.85546875" customWidth="1"/>
    <col min="6919" max="6919" width="15.85546875" bestFit="1" customWidth="1"/>
    <col min="6920" max="6920" width="15.42578125" bestFit="1" customWidth="1"/>
    <col min="6921" max="6922" width="15.85546875" bestFit="1" customWidth="1"/>
    <col min="6923" max="6923" width="15.42578125" bestFit="1" customWidth="1"/>
    <col min="6924" max="6928" width="15.85546875" bestFit="1" customWidth="1"/>
    <col min="6929" max="6929" width="15.42578125" bestFit="1" customWidth="1"/>
    <col min="6930" max="6932" width="15.85546875" bestFit="1" customWidth="1"/>
    <col min="6933" max="6934" width="18.5703125" customWidth="1"/>
    <col min="6935" max="6935" width="18.140625" customWidth="1"/>
    <col min="6937" max="6937" width="13.140625" bestFit="1" customWidth="1"/>
    <col min="7174" max="7174" width="65.85546875" customWidth="1"/>
    <col min="7175" max="7175" width="15.85546875" bestFit="1" customWidth="1"/>
    <col min="7176" max="7176" width="15.42578125" bestFit="1" customWidth="1"/>
    <col min="7177" max="7178" width="15.85546875" bestFit="1" customWidth="1"/>
    <col min="7179" max="7179" width="15.42578125" bestFit="1" customWidth="1"/>
    <col min="7180" max="7184" width="15.85546875" bestFit="1" customWidth="1"/>
    <col min="7185" max="7185" width="15.42578125" bestFit="1" customWidth="1"/>
    <col min="7186" max="7188" width="15.85546875" bestFit="1" customWidth="1"/>
    <col min="7189" max="7190" width="18.5703125" customWidth="1"/>
    <col min="7191" max="7191" width="18.140625" customWidth="1"/>
    <col min="7193" max="7193" width="13.140625" bestFit="1" customWidth="1"/>
    <col min="7430" max="7430" width="65.85546875" customWidth="1"/>
    <col min="7431" max="7431" width="15.85546875" bestFit="1" customWidth="1"/>
    <col min="7432" max="7432" width="15.42578125" bestFit="1" customWidth="1"/>
    <col min="7433" max="7434" width="15.85546875" bestFit="1" customWidth="1"/>
    <col min="7435" max="7435" width="15.42578125" bestFit="1" customWidth="1"/>
    <col min="7436" max="7440" width="15.85546875" bestFit="1" customWidth="1"/>
    <col min="7441" max="7441" width="15.42578125" bestFit="1" customWidth="1"/>
    <col min="7442" max="7444" width="15.85546875" bestFit="1" customWidth="1"/>
    <col min="7445" max="7446" width="18.5703125" customWidth="1"/>
    <col min="7447" max="7447" width="18.140625" customWidth="1"/>
    <col min="7449" max="7449" width="13.140625" bestFit="1" customWidth="1"/>
    <col min="7686" max="7686" width="65.85546875" customWidth="1"/>
    <col min="7687" max="7687" width="15.85546875" bestFit="1" customWidth="1"/>
    <col min="7688" max="7688" width="15.42578125" bestFit="1" customWidth="1"/>
    <col min="7689" max="7690" width="15.85546875" bestFit="1" customWidth="1"/>
    <col min="7691" max="7691" width="15.42578125" bestFit="1" customWidth="1"/>
    <col min="7692" max="7696" width="15.85546875" bestFit="1" customWidth="1"/>
    <col min="7697" max="7697" width="15.42578125" bestFit="1" customWidth="1"/>
    <col min="7698" max="7700" width="15.85546875" bestFit="1" customWidth="1"/>
    <col min="7701" max="7702" width="18.5703125" customWidth="1"/>
    <col min="7703" max="7703" width="18.140625" customWidth="1"/>
    <col min="7705" max="7705" width="13.140625" bestFit="1" customWidth="1"/>
    <col min="7942" max="7942" width="65.85546875" customWidth="1"/>
    <col min="7943" max="7943" width="15.85546875" bestFit="1" customWidth="1"/>
    <col min="7944" max="7944" width="15.42578125" bestFit="1" customWidth="1"/>
    <col min="7945" max="7946" width="15.85546875" bestFit="1" customWidth="1"/>
    <col min="7947" max="7947" width="15.42578125" bestFit="1" customWidth="1"/>
    <col min="7948" max="7952" width="15.85546875" bestFit="1" customWidth="1"/>
    <col min="7953" max="7953" width="15.42578125" bestFit="1" customWidth="1"/>
    <col min="7954" max="7956" width="15.85546875" bestFit="1" customWidth="1"/>
    <col min="7957" max="7958" width="18.5703125" customWidth="1"/>
    <col min="7959" max="7959" width="18.140625" customWidth="1"/>
    <col min="7961" max="7961" width="13.140625" bestFit="1" customWidth="1"/>
    <col min="8198" max="8198" width="65.85546875" customWidth="1"/>
    <col min="8199" max="8199" width="15.85546875" bestFit="1" customWidth="1"/>
    <col min="8200" max="8200" width="15.42578125" bestFit="1" customWidth="1"/>
    <col min="8201" max="8202" width="15.85546875" bestFit="1" customWidth="1"/>
    <col min="8203" max="8203" width="15.42578125" bestFit="1" customWidth="1"/>
    <col min="8204" max="8208" width="15.85546875" bestFit="1" customWidth="1"/>
    <col min="8209" max="8209" width="15.42578125" bestFit="1" customWidth="1"/>
    <col min="8210" max="8212" width="15.85546875" bestFit="1" customWidth="1"/>
    <col min="8213" max="8214" width="18.5703125" customWidth="1"/>
    <col min="8215" max="8215" width="18.140625" customWidth="1"/>
    <col min="8217" max="8217" width="13.140625" bestFit="1" customWidth="1"/>
    <col min="8454" max="8454" width="65.85546875" customWidth="1"/>
    <col min="8455" max="8455" width="15.85546875" bestFit="1" customWidth="1"/>
    <col min="8456" max="8456" width="15.42578125" bestFit="1" customWidth="1"/>
    <col min="8457" max="8458" width="15.85546875" bestFit="1" customWidth="1"/>
    <col min="8459" max="8459" width="15.42578125" bestFit="1" customWidth="1"/>
    <col min="8460" max="8464" width="15.85546875" bestFit="1" customWidth="1"/>
    <col min="8465" max="8465" width="15.42578125" bestFit="1" customWidth="1"/>
    <col min="8466" max="8468" width="15.85546875" bestFit="1" customWidth="1"/>
    <col min="8469" max="8470" width="18.5703125" customWidth="1"/>
    <col min="8471" max="8471" width="18.140625" customWidth="1"/>
    <col min="8473" max="8473" width="13.140625" bestFit="1" customWidth="1"/>
    <col min="8710" max="8710" width="65.85546875" customWidth="1"/>
    <col min="8711" max="8711" width="15.85546875" bestFit="1" customWidth="1"/>
    <col min="8712" max="8712" width="15.42578125" bestFit="1" customWidth="1"/>
    <col min="8713" max="8714" width="15.85546875" bestFit="1" customWidth="1"/>
    <col min="8715" max="8715" width="15.42578125" bestFit="1" customWidth="1"/>
    <col min="8716" max="8720" width="15.85546875" bestFit="1" customWidth="1"/>
    <col min="8721" max="8721" width="15.42578125" bestFit="1" customWidth="1"/>
    <col min="8722" max="8724" width="15.85546875" bestFit="1" customWidth="1"/>
    <col min="8725" max="8726" width="18.5703125" customWidth="1"/>
    <col min="8727" max="8727" width="18.140625" customWidth="1"/>
    <col min="8729" max="8729" width="13.140625" bestFit="1" customWidth="1"/>
    <col min="8966" max="8966" width="65.85546875" customWidth="1"/>
    <col min="8967" max="8967" width="15.85546875" bestFit="1" customWidth="1"/>
    <col min="8968" max="8968" width="15.42578125" bestFit="1" customWidth="1"/>
    <col min="8969" max="8970" width="15.85546875" bestFit="1" customWidth="1"/>
    <col min="8971" max="8971" width="15.42578125" bestFit="1" customWidth="1"/>
    <col min="8972" max="8976" width="15.85546875" bestFit="1" customWidth="1"/>
    <col min="8977" max="8977" width="15.42578125" bestFit="1" customWidth="1"/>
    <col min="8978" max="8980" width="15.85546875" bestFit="1" customWidth="1"/>
    <col min="8981" max="8982" width="18.5703125" customWidth="1"/>
    <col min="8983" max="8983" width="18.140625" customWidth="1"/>
    <col min="8985" max="8985" width="13.140625" bestFit="1" customWidth="1"/>
    <col min="9222" max="9222" width="65.85546875" customWidth="1"/>
    <col min="9223" max="9223" width="15.85546875" bestFit="1" customWidth="1"/>
    <col min="9224" max="9224" width="15.42578125" bestFit="1" customWidth="1"/>
    <col min="9225" max="9226" width="15.85546875" bestFit="1" customWidth="1"/>
    <col min="9227" max="9227" width="15.42578125" bestFit="1" customWidth="1"/>
    <col min="9228" max="9232" width="15.85546875" bestFit="1" customWidth="1"/>
    <col min="9233" max="9233" width="15.42578125" bestFit="1" customWidth="1"/>
    <col min="9234" max="9236" width="15.85546875" bestFit="1" customWidth="1"/>
    <col min="9237" max="9238" width="18.5703125" customWidth="1"/>
    <col min="9239" max="9239" width="18.140625" customWidth="1"/>
    <col min="9241" max="9241" width="13.140625" bestFit="1" customWidth="1"/>
    <col min="9478" max="9478" width="65.85546875" customWidth="1"/>
    <col min="9479" max="9479" width="15.85546875" bestFit="1" customWidth="1"/>
    <col min="9480" max="9480" width="15.42578125" bestFit="1" customWidth="1"/>
    <col min="9481" max="9482" width="15.85546875" bestFit="1" customWidth="1"/>
    <col min="9483" max="9483" width="15.42578125" bestFit="1" customWidth="1"/>
    <col min="9484" max="9488" width="15.85546875" bestFit="1" customWidth="1"/>
    <col min="9489" max="9489" width="15.42578125" bestFit="1" customWidth="1"/>
    <col min="9490" max="9492" width="15.85546875" bestFit="1" customWidth="1"/>
    <col min="9493" max="9494" width="18.5703125" customWidth="1"/>
    <col min="9495" max="9495" width="18.140625" customWidth="1"/>
    <col min="9497" max="9497" width="13.140625" bestFit="1" customWidth="1"/>
    <col min="9734" max="9734" width="65.85546875" customWidth="1"/>
    <col min="9735" max="9735" width="15.85546875" bestFit="1" customWidth="1"/>
    <col min="9736" max="9736" width="15.42578125" bestFit="1" customWidth="1"/>
    <col min="9737" max="9738" width="15.85546875" bestFit="1" customWidth="1"/>
    <col min="9739" max="9739" width="15.42578125" bestFit="1" customWidth="1"/>
    <col min="9740" max="9744" width="15.85546875" bestFit="1" customWidth="1"/>
    <col min="9745" max="9745" width="15.42578125" bestFit="1" customWidth="1"/>
    <col min="9746" max="9748" width="15.85546875" bestFit="1" customWidth="1"/>
    <col min="9749" max="9750" width="18.5703125" customWidth="1"/>
    <col min="9751" max="9751" width="18.140625" customWidth="1"/>
    <col min="9753" max="9753" width="13.140625" bestFit="1" customWidth="1"/>
    <col min="9990" max="9990" width="65.85546875" customWidth="1"/>
    <col min="9991" max="9991" width="15.85546875" bestFit="1" customWidth="1"/>
    <col min="9992" max="9992" width="15.42578125" bestFit="1" customWidth="1"/>
    <col min="9993" max="9994" width="15.85546875" bestFit="1" customWidth="1"/>
    <col min="9995" max="9995" width="15.42578125" bestFit="1" customWidth="1"/>
    <col min="9996" max="10000" width="15.85546875" bestFit="1" customWidth="1"/>
    <col min="10001" max="10001" width="15.42578125" bestFit="1" customWidth="1"/>
    <col min="10002" max="10004" width="15.85546875" bestFit="1" customWidth="1"/>
    <col min="10005" max="10006" width="18.5703125" customWidth="1"/>
    <col min="10007" max="10007" width="18.140625" customWidth="1"/>
    <col min="10009" max="10009" width="13.140625" bestFit="1" customWidth="1"/>
    <col min="10246" max="10246" width="65.85546875" customWidth="1"/>
    <col min="10247" max="10247" width="15.85546875" bestFit="1" customWidth="1"/>
    <col min="10248" max="10248" width="15.42578125" bestFit="1" customWidth="1"/>
    <col min="10249" max="10250" width="15.85546875" bestFit="1" customWidth="1"/>
    <col min="10251" max="10251" width="15.42578125" bestFit="1" customWidth="1"/>
    <col min="10252" max="10256" width="15.85546875" bestFit="1" customWidth="1"/>
    <col min="10257" max="10257" width="15.42578125" bestFit="1" customWidth="1"/>
    <col min="10258" max="10260" width="15.85546875" bestFit="1" customWidth="1"/>
    <col min="10261" max="10262" width="18.5703125" customWidth="1"/>
    <col min="10263" max="10263" width="18.140625" customWidth="1"/>
    <col min="10265" max="10265" width="13.140625" bestFit="1" customWidth="1"/>
    <col min="10502" max="10502" width="65.85546875" customWidth="1"/>
    <col min="10503" max="10503" width="15.85546875" bestFit="1" customWidth="1"/>
    <col min="10504" max="10504" width="15.42578125" bestFit="1" customWidth="1"/>
    <col min="10505" max="10506" width="15.85546875" bestFit="1" customWidth="1"/>
    <col min="10507" max="10507" width="15.42578125" bestFit="1" customWidth="1"/>
    <col min="10508" max="10512" width="15.85546875" bestFit="1" customWidth="1"/>
    <col min="10513" max="10513" width="15.42578125" bestFit="1" customWidth="1"/>
    <col min="10514" max="10516" width="15.85546875" bestFit="1" customWidth="1"/>
    <col min="10517" max="10518" width="18.5703125" customWidth="1"/>
    <col min="10519" max="10519" width="18.140625" customWidth="1"/>
    <col min="10521" max="10521" width="13.140625" bestFit="1" customWidth="1"/>
    <col min="10758" max="10758" width="65.85546875" customWidth="1"/>
    <col min="10759" max="10759" width="15.85546875" bestFit="1" customWidth="1"/>
    <col min="10760" max="10760" width="15.42578125" bestFit="1" customWidth="1"/>
    <col min="10761" max="10762" width="15.85546875" bestFit="1" customWidth="1"/>
    <col min="10763" max="10763" width="15.42578125" bestFit="1" customWidth="1"/>
    <col min="10764" max="10768" width="15.85546875" bestFit="1" customWidth="1"/>
    <col min="10769" max="10769" width="15.42578125" bestFit="1" customWidth="1"/>
    <col min="10770" max="10772" width="15.85546875" bestFit="1" customWidth="1"/>
    <col min="10773" max="10774" width="18.5703125" customWidth="1"/>
    <col min="10775" max="10775" width="18.140625" customWidth="1"/>
    <col min="10777" max="10777" width="13.140625" bestFit="1" customWidth="1"/>
    <col min="11014" max="11014" width="65.85546875" customWidth="1"/>
    <col min="11015" max="11015" width="15.85546875" bestFit="1" customWidth="1"/>
    <col min="11016" max="11016" width="15.42578125" bestFit="1" customWidth="1"/>
    <col min="11017" max="11018" width="15.85546875" bestFit="1" customWidth="1"/>
    <col min="11019" max="11019" width="15.42578125" bestFit="1" customWidth="1"/>
    <col min="11020" max="11024" width="15.85546875" bestFit="1" customWidth="1"/>
    <col min="11025" max="11025" width="15.42578125" bestFit="1" customWidth="1"/>
    <col min="11026" max="11028" width="15.85546875" bestFit="1" customWidth="1"/>
    <col min="11029" max="11030" width="18.5703125" customWidth="1"/>
    <col min="11031" max="11031" width="18.140625" customWidth="1"/>
    <col min="11033" max="11033" width="13.140625" bestFit="1" customWidth="1"/>
    <col min="11270" max="11270" width="65.85546875" customWidth="1"/>
    <col min="11271" max="11271" width="15.85546875" bestFit="1" customWidth="1"/>
    <col min="11272" max="11272" width="15.42578125" bestFit="1" customWidth="1"/>
    <col min="11273" max="11274" width="15.85546875" bestFit="1" customWidth="1"/>
    <col min="11275" max="11275" width="15.42578125" bestFit="1" customWidth="1"/>
    <col min="11276" max="11280" width="15.85546875" bestFit="1" customWidth="1"/>
    <col min="11281" max="11281" width="15.42578125" bestFit="1" customWidth="1"/>
    <col min="11282" max="11284" width="15.85546875" bestFit="1" customWidth="1"/>
    <col min="11285" max="11286" width="18.5703125" customWidth="1"/>
    <col min="11287" max="11287" width="18.140625" customWidth="1"/>
    <col min="11289" max="11289" width="13.140625" bestFit="1" customWidth="1"/>
    <col min="11526" max="11526" width="65.85546875" customWidth="1"/>
    <col min="11527" max="11527" width="15.85546875" bestFit="1" customWidth="1"/>
    <col min="11528" max="11528" width="15.42578125" bestFit="1" customWidth="1"/>
    <col min="11529" max="11530" width="15.85546875" bestFit="1" customWidth="1"/>
    <col min="11531" max="11531" width="15.42578125" bestFit="1" customWidth="1"/>
    <col min="11532" max="11536" width="15.85546875" bestFit="1" customWidth="1"/>
    <col min="11537" max="11537" width="15.42578125" bestFit="1" customWidth="1"/>
    <col min="11538" max="11540" width="15.85546875" bestFit="1" customWidth="1"/>
    <col min="11541" max="11542" width="18.5703125" customWidth="1"/>
    <col min="11543" max="11543" width="18.140625" customWidth="1"/>
    <col min="11545" max="11545" width="13.140625" bestFit="1" customWidth="1"/>
    <col min="11782" max="11782" width="65.85546875" customWidth="1"/>
    <col min="11783" max="11783" width="15.85546875" bestFit="1" customWidth="1"/>
    <col min="11784" max="11784" width="15.42578125" bestFit="1" customWidth="1"/>
    <col min="11785" max="11786" width="15.85546875" bestFit="1" customWidth="1"/>
    <col min="11787" max="11787" width="15.42578125" bestFit="1" customWidth="1"/>
    <col min="11788" max="11792" width="15.85546875" bestFit="1" customWidth="1"/>
    <col min="11793" max="11793" width="15.42578125" bestFit="1" customWidth="1"/>
    <col min="11794" max="11796" width="15.85546875" bestFit="1" customWidth="1"/>
    <col min="11797" max="11798" width="18.5703125" customWidth="1"/>
    <col min="11799" max="11799" width="18.140625" customWidth="1"/>
    <col min="11801" max="11801" width="13.140625" bestFit="1" customWidth="1"/>
    <col min="12038" max="12038" width="65.85546875" customWidth="1"/>
    <col min="12039" max="12039" width="15.85546875" bestFit="1" customWidth="1"/>
    <col min="12040" max="12040" width="15.42578125" bestFit="1" customWidth="1"/>
    <col min="12041" max="12042" width="15.85546875" bestFit="1" customWidth="1"/>
    <col min="12043" max="12043" width="15.42578125" bestFit="1" customWidth="1"/>
    <col min="12044" max="12048" width="15.85546875" bestFit="1" customWidth="1"/>
    <col min="12049" max="12049" width="15.42578125" bestFit="1" customWidth="1"/>
    <col min="12050" max="12052" width="15.85546875" bestFit="1" customWidth="1"/>
    <col min="12053" max="12054" width="18.5703125" customWidth="1"/>
    <col min="12055" max="12055" width="18.140625" customWidth="1"/>
    <col min="12057" max="12057" width="13.140625" bestFit="1" customWidth="1"/>
    <col min="12294" max="12294" width="65.85546875" customWidth="1"/>
    <col min="12295" max="12295" width="15.85546875" bestFit="1" customWidth="1"/>
    <col min="12296" max="12296" width="15.42578125" bestFit="1" customWidth="1"/>
    <col min="12297" max="12298" width="15.85546875" bestFit="1" customWidth="1"/>
    <col min="12299" max="12299" width="15.42578125" bestFit="1" customWidth="1"/>
    <col min="12300" max="12304" width="15.85546875" bestFit="1" customWidth="1"/>
    <col min="12305" max="12305" width="15.42578125" bestFit="1" customWidth="1"/>
    <col min="12306" max="12308" width="15.85546875" bestFit="1" customWidth="1"/>
    <col min="12309" max="12310" width="18.5703125" customWidth="1"/>
    <col min="12311" max="12311" width="18.140625" customWidth="1"/>
    <col min="12313" max="12313" width="13.140625" bestFit="1" customWidth="1"/>
    <col min="12550" max="12550" width="65.85546875" customWidth="1"/>
    <col min="12551" max="12551" width="15.85546875" bestFit="1" customWidth="1"/>
    <col min="12552" max="12552" width="15.42578125" bestFit="1" customWidth="1"/>
    <col min="12553" max="12554" width="15.85546875" bestFit="1" customWidth="1"/>
    <col min="12555" max="12555" width="15.42578125" bestFit="1" customWidth="1"/>
    <col min="12556" max="12560" width="15.85546875" bestFit="1" customWidth="1"/>
    <col min="12561" max="12561" width="15.42578125" bestFit="1" customWidth="1"/>
    <col min="12562" max="12564" width="15.85546875" bestFit="1" customWidth="1"/>
    <col min="12565" max="12566" width="18.5703125" customWidth="1"/>
    <col min="12567" max="12567" width="18.140625" customWidth="1"/>
    <col min="12569" max="12569" width="13.140625" bestFit="1" customWidth="1"/>
    <col min="12806" max="12806" width="65.85546875" customWidth="1"/>
    <col min="12807" max="12807" width="15.85546875" bestFit="1" customWidth="1"/>
    <col min="12808" max="12808" width="15.42578125" bestFit="1" customWidth="1"/>
    <col min="12809" max="12810" width="15.85546875" bestFit="1" customWidth="1"/>
    <col min="12811" max="12811" width="15.42578125" bestFit="1" customWidth="1"/>
    <col min="12812" max="12816" width="15.85546875" bestFit="1" customWidth="1"/>
    <col min="12817" max="12817" width="15.42578125" bestFit="1" customWidth="1"/>
    <col min="12818" max="12820" width="15.85546875" bestFit="1" customWidth="1"/>
    <col min="12821" max="12822" width="18.5703125" customWidth="1"/>
    <col min="12823" max="12823" width="18.140625" customWidth="1"/>
    <col min="12825" max="12825" width="13.140625" bestFit="1" customWidth="1"/>
    <col min="13062" max="13062" width="65.85546875" customWidth="1"/>
    <col min="13063" max="13063" width="15.85546875" bestFit="1" customWidth="1"/>
    <col min="13064" max="13064" width="15.42578125" bestFit="1" customWidth="1"/>
    <col min="13065" max="13066" width="15.85546875" bestFit="1" customWidth="1"/>
    <col min="13067" max="13067" width="15.42578125" bestFit="1" customWidth="1"/>
    <col min="13068" max="13072" width="15.85546875" bestFit="1" customWidth="1"/>
    <col min="13073" max="13073" width="15.42578125" bestFit="1" customWidth="1"/>
    <col min="13074" max="13076" width="15.85546875" bestFit="1" customWidth="1"/>
    <col min="13077" max="13078" width="18.5703125" customWidth="1"/>
    <col min="13079" max="13079" width="18.140625" customWidth="1"/>
    <col min="13081" max="13081" width="13.140625" bestFit="1" customWidth="1"/>
    <col min="13318" max="13318" width="65.85546875" customWidth="1"/>
    <col min="13319" max="13319" width="15.85546875" bestFit="1" customWidth="1"/>
    <col min="13320" max="13320" width="15.42578125" bestFit="1" customWidth="1"/>
    <col min="13321" max="13322" width="15.85546875" bestFit="1" customWidth="1"/>
    <col min="13323" max="13323" width="15.42578125" bestFit="1" customWidth="1"/>
    <col min="13324" max="13328" width="15.85546875" bestFit="1" customWidth="1"/>
    <col min="13329" max="13329" width="15.42578125" bestFit="1" customWidth="1"/>
    <col min="13330" max="13332" width="15.85546875" bestFit="1" customWidth="1"/>
    <col min="13333" max="13334" width="18.5703125" customWidth="1"/>
    <col min="13335" max="13335" width="18.140625" customWidth="1"/>
    <col min="13337" max="13337" width="13.140625" bestFit="1" customWidth="1"/>
    <col min="13574" max="13574" width="65.85546875" customWidth="1"/>
    <col min="13575" max="13575" width="15.85546875" bestFit="1" customWidth="1"/>
    <col min="13576" max="13576" width="15.42578125" bestFit="1" customWidth="1"/>
    <col min="13577" max="13578" width="15.85546875" bestFit="1" customWidth="1"/>
    <col min="13579" max="13579" width="15.42578125" bestFit="1" customWidth="1"/>
    <col min="13580" max="13584" width="15.85546875" bestFit="1" customWidth="1"/>
    <col min="13585" max="13585" width="15.42578125" bestFit="1" customWidth="1"/>
    <col min="13586" max="13588" width="15.85546875" bestFit="1" customWidth="1"/>
    <col min="13589" max="13590" width="18.5703125" customWidth="1"/>
    <col min="13591" max="13591" width="18.140625" customWidth="1"/>
    <col min="13593" max="13593" width="13.140625" bestFit="1" customWidth="1"/>
    <col min="13830" max="13830" width="65.85546875" customWidth="1"/>
    <col min="13831" max="13831" width="15.85546875" bestFit="1" customWidth="1"/>
    <col min="13832" max="13832" width="15.42578125" bestFit="1" customWidth="1"/>
    <col min="13833" max="13834" width="15.85546875" bestFit="1" customWidth="1"/>
    <col min="13835" max="13835" width="15.42578125" bestFit="1" customWidth="1"/>
    <col min="13836" max="13840" width="15.85546875" bestFit="1" customWidth="1"/>
    <col min="13841" max="13841" width="15.42578125" bestFit="1" customWidth="1"/>
    <col min="13842" max="13844" width="15.85546875" bestFit="1" customWidth="1"/>
    <col min="13845" max="13846" width="18.5703125" customWidth="1"/>
    <col min="13847" max="13847" width="18.140625" customWidth="1"/>
    <col min="13849" max="13849" width="13.140625" bestFit="1" customWidth="1"/>
    <col min="14086" max="14086" width="65.85546875" customWidth="1"/>
    <col min="14087" max="14087" width="15.85546875" bestFit="1" customWidth="1"/>
    <col min="14088" max="14088" width="15.42578125" bestFit="1" customWidth="1"/>
    <col min="14089" max="14090" width="15.85546875" bestFit="1" customWidth="1"/>
    <col min="14091" max="14091" width="15.42578125" bestFit="1" customWidth="1"/>
    <col min="14092" max="14096" width="15.85546875" bestFit="1" customWidth="1"/>
    <col min="14097" max="14097" width="15.42578125" bestFit="1" customWidth="1"/>
    <col min="14098" max="14100" width="15.85546875" bestFit="1" customWidth="1"/>
    <col min="14101" max="14102" width="18.5703125" customWidth="1"/>
    <col min="14103" max="14103" width="18.140625" customWidth="1"/>
    <col min="14105" max="14105" width="13.140625" bestFit="1" customWidth="1"/>
    <col min="14342" max="14342" width="65.85546875" customWidth="1"/>
    <col min="14343" max="14343" width="15.85546875" bestFit="1" customWidth="1"/>
    <col min="14344" max="14344" width="15.42578125" bestFit="1" customWidth="1"/>
    <col min="14345" max="14346" width="15.85546875" bestFit="1" customWidth="1"/>
    <col min="14347" max="14347" width="15.42578125" bestFit="1" customWidth="1"/>
    <col min="14348" max="14352" width="15.85546875" bestFit="1" customWidth="1"/>
    <col min="14353" max="14353" width="15.42578125" bestFit="1" customWidth="1"/>
    <col min="14354" max="14356" width="15.85546875" bestFit="1" customWidth="1"/>
    <col min="14357" max="14358" width="18.5703125" customWidth="1"/>
    <col min="14359" max="14359" width="18.140625" customWidth="1"/>
    <col min="14361" max="14361" width="13.140625" bestFit="1" customWidth="1"/>
    <col min="14598" max="14598" width="65.85546875" customWidth="1"/>
    <col min="14599" max="14599" width="15.85546875" bestFit="1" customWidth="1"/>
    <col min="14600" max="14600" width="15.42578125" bestFit="1" customWidth="1"/>
    <col min="14601" max="14602" width="15.85546875" bestFit="1" customWidth="1"/>
    <col min="14603" max="14603" width="15.42578125" bestFit="1" customWidth="1"/>
    <col min="14604" max="14608" width="15.85546875" bestFit="1" customWidth="1"/>
    <col min="14609" max="14609" width="15.42578125" bestFit="1" customWidth="1"/>
    <col min="14610" max="14612" width="15.85546875" bestFit="1" customWidth="1"/>
    <col min="14613" max="14614" width="18.5703125" customWidth="1"/>
    <col min="14615" max="14615" width="18.140625" customWidth="1"/>
    <col min="14617" max="14617" width="13.140625" bestFit="1" customWidth="1"/>
    <col min="14854" max="14854" width="65.85546875" customWidth="1"/>
    <col min="14855" max="14855" width="15.85546875" bestFit="1" customWidth="1"/>
    <col min="14856" max="14856" width="15.42578125" bestFit="1" customWidth="1"/>
    <col min="14857" max="14858" width="15.85546875" bestFit="1" customWidth="1"/>
    <col min="14859" max="14859" width="15.42578125" bestFit="1" customWidth="1"/>
    <col min="14860" max="14864" width="15.85546875" bestFit="1" customWidth="1"/>
    <col min="14865" max="14865" width="15.42578125" bestFit="1" customWidth="1"/>
    <col min="14866" max="14868" width="15.85546875" bestFit="1" customWidth="1"/>
    <col min="14869" max="14870" width="18.5703125" customWidth="1"/>
    <col min="14871" max="14871" width="18.140625" customWidth="1"/>
    <col min="14873" max="14873" width="13.140625" bestFit="1" customWidth="1"/>
    <col min="15110" max="15110" width="65.85546875" customWidth="1"/>
    <col min="15111" max="15111" width="15.85546875" bestFit="1" customWidth="1"/>
    <col min="15112" max="15112" width="15.42578125" bestFit="1" customWidth="1"/>
    <col min="15113" max="15114" width="15.85546875" bestFit="1" customWidth="1"/>
    <col min="15115" max="15115" width="15.42578125" bestFit="1" customWidth="1"/>
    <col min="15116" max="15120" width="15.85546875" bestFit="1" customWidth="1"/>
    <col min="15121" max="15121" width="15.42578125" bestFit="1" customWidth="1"/>
    <col min="15122" max="15124" width="15.85546875" bestFit="1" customWidth="1"/>
    <col min="15125" max="15126" width="18.5703125" customWidth="1"/>
    <col min="15127" max="15127" width="18.140625" customWidth="1"/>
    <col min="15129" max="15129" width="13.140625" bestFit="1" customWidth="1"/>
    <col min="15366" max="15366" width="65.85546875" customWidth="1"/>
    <col min="15367" max="15367" width="15.85546875" bestFit="1" customWidth="1"/>
    <col min="15368" max="15368" width="15.42578125" bestFit="1" customWidth="1"/>
    <col min="15369" max="15370" width="15.85546875" bestFit="1" customWidth="1"/>
    <col min="15371" max="15371" width="15.42578125" bestFit="1" customWidth="1"/>
    <col min="15372" max="15376" width="15.85546875" bestFit="1" customWidth="1"/>
    <col min="15377" max="15377" width="15.42578125" bestFit="1" customWidth="1"/>
    <col min="15378" max="15380" width="15.85546875" bestFit="1" customWidth="1"/>
    <col min="15381" max="15382" width="18.5703125" customWidth="1"/>
    <col min="15383" max="15383" width="18.140625" customWidth="1"/>
    <col min="15385" max="15385" width="13.140625" bestFit="1" customWidth="1"/>
    <col min="15622" max="15622" width="65.85546875" customWidth="1"/>
    <col min="15623" max="15623" width="15.85546875" bestFit="1" customWidth="1"/>
    <col min="15624" max="15624" width="15.42578125" bestFit="1" customWidth="1"/>
    <col min="15625" max="15626" width="15.85546875" bestFit="1" customWidth="1"/>
    <col min="15627" max="15627" width="15.42578125" bestFit="1" customWidth="1"/>
    <col min="15628" max="15632" width="15.85546875" bestFit="1" customWidth="1"/>
    <col min="15633" max="15633" width="15.42578125" bestFit="1" customWidth="1"/>
    <col min="15634" max="15636" width="15.85546875" bestFit="1" customWidth="1"/>
    <col min="15637" max="15638" width="18.5703125" customWidth="1"/>
    <col min="15639" max="15639" width="18.140625" customWidth="1"/>
    <col min="15641" max="15641" width="13.140625" bestFit="1" customWidth="1"/>
    <col min="15878" max="15878" width="65.85546875" customWidth="1"/>
    <col min="15879" max="15879" width="15.85546875" bestFit="1" customWidth="1"/>
    <col min="15880" max="15880" width="15.42578125" bestFit="1" customWidth="1"/>
    <col min="15881" max="15882" width="15.85546875" bestFit="1" customWidth="1"/>
    <col min="15883" max="15883" width="15.42578125" bestFit="1" customWidth="1"/>
    <col min="15884" max="15888" width="15.85546875" bestFit="1" customWidth="1"/>
    <col min="15889" max="15889" width="15.42578125" bestFit="1" customWidth="1"/>
    <col min="15890" max="15892" width="15.85546875" bestFit="1" customWidth="1"/>
    <col min="15893" max="15894" width="18.5703125" customWidth="1"/>
    <col min="15895" max="15895" width="18.140625" customWidth="1"/>
    <col min="15897" max="15897" width="13.140625" bestFit="1" customWidth="1"/>
    <col min="16134" max="16134" width="65.85546875" customWidth="1"/>
    <col min="16135" max="16135" width="15.85546875" bestFit="1" customWidth="1"/>
    <col min="16136" max="16136" width="15.42578125" bestFit="1" customWidth="1"/>
    <col min="16137" max="16138" width="15.85546875" bestFit="1" customWidth="1"/>
    <col min="16139" max="16139" width="15.42578125" bestFit="1" customWidth="1"/>
    <col min="16140" max="16144" width="15.85546875" bestFit="1" customWidth="1"/>
    <col min="16145" max="16145" width="15.42578125" bestFit="1" customWidth="1"/>
    <col min="16146" max="16148" width="15.85546875" bestFit="1" customWidth="1"/>
    <col min="16149" max="16150" width="18.5703125" customWidth="1"/>
    <col min="16151" max="16151" width="18.140625" customWidth="1"/>
    <col min="16153" max="16153" width="13.140625" bestFit="1" customWidth="1"/>
  </cols>
  <sheetData>
    <row r="4" spans="1:21" ht="26.25" x14ac:dyDescent="0.4">
      <c r="A4" s="34" t="s">
        <v>214</v>
      </c>
    </row>
    <row r="5" spans="1:21" x14ac:dyDescent="0.25">
      <c r="U5"/>
    </row>
    <row r="6" spans="1:21" x14ac:dyDescent="0.25">
      <c r="U6"/>
    </row>
    <row r="7" spans="1:21" ht="26.25" x14ac:dyDescent="0.4">
      <c r="A7" s="351" t="s">
        <v>215</v>
      </c>
      <c r="B7" s="352"/>
      <c r="C7" s="352"/>
      <c r="D7" s="352"/>
      <c r="E7" s="352"/>
      <c r="F7" s="352"/>
      <c r="G7" s="352"/>
      <c r="H7" s="352"/>
      <c r="I7" s="352"/>
      <c r="J7" s="352"/>
      <c r="K7" s="352"/>
      <c r="L7" s="352"/>
      <c r="M7" s="352"/>
      <c r="N7" s="352"/>
      <c r="O7" s="352"/>
      <c r="P7" s="352"/>
      <c r="Q7" s="352"/>
      <c r="R7" s="352"/>
      <c r="S7" s="352"/>
      <c r="T7" s="352"/>
      <c r="U7" s="353"/>
    </row>
    <row r="8" spans="1:21" ht="79.5" customHeight="1" x14ac:dyDescent="0.25">
      <c r="A8" s="98" t="s">
        <v>216</v>
      </c>
      <c r="B8" s="2" t="s">
        <v>217</v>
      </c>
      <c r="C8" s="2" t="s">
        <v>82</v>
      </c>
      <c r="D8" s="2" t="s">
        <v>83</v>
      </c>
      <c r="E8" s="2" t="s">
        <v>84</v>
      </c>
      <c r="F8" s="2" t="s">
        <v>5</v>
      </c>
      <c r="G8" s="2" t="s">
        <v>6</v>
      </c>
      <c r="H8" s="2" t="s">
        <v>7</v>
      </c>
      <c r="I8" s="2" t="s">
        <v>8</v>
      </c>
      <c r="J8" s="2" t="s">
        <v>9</v>
      </c>
      <c r="K8" s="2" t="s">
        <v>10</v>
      </c>
      <c r="L8" s="2" t="s">
        <v>11</v>
      </c>
      <c r="M8" s="2" t="s">
        <v>12</v>
      </c>
      <c r="N8" s="2" t="s">
        <v>13</v>
      </c>
      <c r="O8" s="2" t="s">
        <v>14</v>
      </c>
      <c r="P8" s="2" t="s">
        <v>85</v>
      </c>
      <c r="Q8" s="243" t="s">
        <v>465</v>
      </c>
      <c r="R8" s="243" t="s">
        <v>492</v>
      </c>
      <c r="S8" s="2" t="s">
        <v>517</v>
      </c>
      <c r="T8" s="2" t="s">
        <v>518</v>
      </c>
      <c r="U8" s="2" t="s">
        <v>445</v>
      </c>
    </row>
    <row r="9" spans="1:21" x14ac:dyDescent="0.25">
      <c r="A9" s="6" t="s">
        <v>218</v>
      </c>
      <c r="B9" s="6">
        <v>445</v>
      </c>
      <c r="C9" s="6">
        <v>460</v>
      </c>
      <c r="D9" s="6">
        <v>500</v>
      </c>
      <c r="E9" s="6">
        <v>555</v>
      </c>
      <c r="F9" s="6">
        <v>595</v>
      </c>
      <c r="G9" s="47">
        <v>630000</v>
      </c>
      <c r="H9" s="47">
        <v>665000</v>
      </c>
      <c r="I9" s="47">
        <v>687000</v>
      </c>
      <c r="J9" s="47">
        <v>719000</v>
      </c>
      <c r="K9" s="47">
        <v>758000</v>
      </c>
      <c r="L9" s="47">
        <v>810000</v>
      </c>
      <c r="M9" s="47">
        <v>831000</v>
      </c>
      <c r="N9" s="47">
        <v>886000</v>
      </c>
      <c r="O9" s="99">
        <v>892000</v>
      </c>
      <c r="P9" s="99">
        <v>981000</v>
      </c>
      <c r="Q9" s="99">
        <v>1087000</v>
      </c>
      <c r="R9" s="99">
        <v>1138000</v>
      </c>
      <c r="S9" s="100">
        <f>(R9-H9)/H9</f>
        <v>0.71127819548872184</v>
      </c>
      <c r="T9" s="100">
        <f>(R9-Q9)/Q9</f>
        <v>4.6918123275068994E-2</v>
      </c>
      <c r="U9" s="25"/>
    </row>
    <row r="10" spans="1:21" x14ac:dyDescent="0.25">
      <c r="A10" s="25" t="s">
        <v>69</v>
      </c>
      <c r="B10" s="25" t="s">
        <v>70</v>
      </c>
      <c r="C10" s="25" t="s">
        <v>70</v>
      </c>
      <c r="D10" s="25" t="s">
        <v>70</v>
      </c>
      <c r="E10" s="25" t="s">
        <v>70</v>
      </c>
      <c r="F10" s="25" t="s">
        <v>70</v>
      </c>
      <c r="G10" s="26">
        <v>39067.536467616068</v>
      </c>
      <c r="H10" s="26">
        <v>43474.029614586776</v>
      </c>
      <c r="I10" s="26">
        <v>44749.468065593021</v>
      </c>
      <c r="J10" s="26">
        <v>50330</v>
      </c>
      <c r="K10" s="26">
        <v>49573.2</v>
      </c>
      <c r="L10" s="26">
        <v>51000</v>
      </c>
      <c r="M10" s="26">
        <v>49000</v>
      </c>
      <c r="N10" s="26">
        <v>50793</v>
      </c>
      <c r="O10" s="101">
        <v>48882</v>
      </c>
      <c r="P10" s="101">
        <v>52765</v>
      </c>
      <c r="Q10" s="101">
        <v>55780</v>
      </c>
      <c r="R10" s="101">
        <v>56881</v>
      </c>
      <c r="S10" s="102">
        <f t="shared" ref="S10:S23" si="0">(R10-H10)/H10</f>
        <v>0.30839033106134711</v>
      </c>
      <c r="T10" s="102">
        <f t="shared" ref="T10:T24" si="1">(R10-Q10)/Q10</f>
        <v>1.9738257439942633E-2</v>
      </c>
      <c r="U10" s="25"/>
    </row>
    <row r="11" spans="1:21" x14ac:dyDescent="0.25">
      <c r="A11" s="25" t="s">
        <v>91</v>
      </c>
      <c r="B11" s="25" t="s">
        <v>70</v>
      </c>
      <c r="C11" s="25" t="s">
        <v>70</v>
      </c>
      <c r="D11" s="25" t="s">
        <v>70</v>
      </c>
      <c r="E11" s="25" t="s">
        <v>70</v>
      </c>
      <c r="F11" s="25" t="s">
        <v>70</v>
      </c>
      <c r="G11" s="26">
        <v>34521.672924849889</v>
      </c>
      <c r="H11" s="26">
        <v>36593.247948968725</v>
      </c>
      <c r="I11" s="26">
        <v>37669.613705565134</v>
      </c>
      <c r="J11" s="26">
        <v>35950</v>
      </c>
      <c r="K11" s="26">
        <v>40628.799999999996</v>
      </c>
      <c r="L11" s="26">
        <v>42000</v>
      </c>
      <c r="M11" s="26">
        <v>42000</v>
      </c>
      <c r="N11" s="26">
        <v>44281</v>
      </c>
      <c r="O11" s="101">
        <v>43628</v>
      </c>
      <c r="P11" s="101">
        <v>47861</v>
      </c>
      <c r="Q11" s="101">
        <v>52247</v>
      </c>
      <c r="R11" s="101">
        <v>53624</v>
      </c>
      <c r="S11" s="102">
        <f t="shared" si="0"/>
        <v>0.46540695362110479</v>
      </c>
      <c r="T11" s="102">
        <f t="shared" si="1"/>
        <v>2.6355580224701896E-2</v>
      </c>
      <c r="U11" s="25"/>
    </row>
    <row r="12" spans="1:21" x14ac:dyDescent="0.25">
      <c r="A12" s="25" t="s">
        <v>72</v>
      </c>
      <c r="B12" s="25" t="s">
        <v>70</v>
      </c>
      <c r="C12" s="25" t="s">
        <v>70</v>
      </c>
      <c r="D12" s="25" t="s">
        <v>70</v>
      </c>
      <c r="E12" s="25" t="s">
        <v>70</v>
      </c>
      <c r="F12" s="25" t="s">
        <v>70</v>
      </c>
      <c r="G12" s="26">
        <v>62450.935266737033</v>
      </c>
      <c r="H12" s="26">
        <v>67482.199477975941</v>
      </c>
      <c r="I12" s="26">
        <v>71342.501559118085</v>
      </c>
      <c r="J12" s="26">
        <v>71900</v>
      </c>
      <c r="K12" s="26">
        <v>78225.60000000002</v>
      </c>
      <c r="L12" s="26">
        <v>81000</v>
      </c>
      <c r="M12" s="26">
        <v>80000</v>
      </c>
      <c r="N12" s="26">
        <v>84495</v>
      </c>
      <c r="O12" s="101">
        <v>84276</v>
      </c>
      <c r="P12" s="101">
        <v>92731</v>
      </c>
      <c r="Q12" s="101">
        <v>101295</v>
      </c>
      <c r="R12" s="101">
        <v>105855</v>
      </c>
      <c r="S12" s="102">
        <f t="shared" si="0"/>
        <v>0.56863588944737542</v>
      </c>
      <c r="T12" s="102">
        <f t="shared" si="1"/>
        <v>4.5017029468384422E-2</v>
      </c>
      <c r="U12" s="25"/>
    </row>
    <row r="13" spans="1:21" x14ac:dyDescent="0.25">
      <c r="A13" s="25" t="s">
        <v>74</v>
      </c>
      <c r="B13" s="25" t="s">
        <v>70</v>
      </c>
      <c r="C13" s="25" t="s">
        <v>70</v>
      </c>
      <c r="D13" s="25" t="s">
        <v>70</v>
      </c>
      <c r="E13" s="25" t="s">
        <v>70</v>
      </c>
      <c r="F13" s="25" t="s">
        <v>70</v>
      </c>
      <c r="G13" s="26">
        <v>51803.948711737117</v>
      </c>
      <c r="H13" s="26">
        <v>57264.590821596103</v>
      </c>
      <c r="I13" s="26">
        <v>60458.091822884184</v>
      </c>
      <c r="J13" s="26">
        <v>64709.999999999993</v>
      </c>
      <c r="K13" s="26">
        <v>67689.399999999994</v>
      </c>
      <c r="L13" s="26">
        <v>73000</v>
      </c>
      <c r="M13" s="26">
        <v>74000</v>
      </c>
      <c r="N13" s="26">
        <v>78168</v>
      </c>
      <c r="O13" s="101">
        <v>77936</v>
      </c>
      <c r="P13" s="101">
        <v>85120</v>
      </c>
      <c r="Q13" s="101">
        <v>78377</v>
      </c>
      <c r="R13" s="101">
        <v>80952</v>
      </c>
      <c r="S13" s="102">
        <f t="shared" si="0"/>
        <v>0.41364844904245263</v>
      </c>
      <c r="T13" s="102">
        <f t="shared" si="1"/>
        <v>3.2854026053561629E-2</v>
      </c>
      <c r="U13" s="25"/>
    </row>
    <row r="14" spans="1:21" x14ac:dyDescent="0.25">
      <c r="A14" s="25" t="s">
        <v>73</v>
      </c>
      <c r="B14" s="25" t="s">
        <v>70</v>
      </c>
      <c r="C14" s="25" t="s">
        <v>70</v>
      </c>
      <c r="D14" s="25" t="s">
        <v>70</v>
      </c>
      <c r="E14" s="25" t="s">
        <v>70</v>
      </c>
      <c r="F14" s="25" t="s">
        <v>70</v>
      </c>
      <c r="G14" s="26">
        <v>45553.840563409525</v>
      </c>
      <c r="H14" s="26">
        <v>49682.681945318291</v>
      </c>
      <c r="I14" s="26">
        <v>51259.111669540333</v>
      </c>
      <c r="J14" s="26">
        <v>50330</v>
      </c>
      <c r="K14" s="26">
        <v>56395.200000000004</v>
      </c>
      <c r="L14" s="26">
        <v>59000</v>
      </c>
      <c r="M14" s="26">
        <v>60000</v>
      </c>
      <c r="N14" s="26">
        <v>64408</v>
      </c>
      <c r="O14" s="101">
        <v>65528.000000000007</v>
      </c>
      <c r="P14" s="101">
        <v>71600</v>
      </c>
      <c r="Q14" s="101">
        <v>92594</v>
      </c>
      <c r="R14" s="101">
        <v>95916</v>
      </c>
      <c r="S14" s="102">
        <f t="shared" si="0"/>
        <v>0.93057210771284415</v>
      </c>
      <c r="T14" s="102">
        <f t="shared" si="1"/>
        <v>3.5877054668769032E-2</v>
      </c>
      <c r="U14" s="25"/>
    </row>
    <row r="15" spans="1:21" x14ac:dyDescent="0.25">
      <c r="A15" s="25" t="s">
        <v>75</v>
      </c>
      <c r="B15" s="25" t="s">
        <v>70</v>
      </c>
      <c r="C15" s="25" t="s">
        <v>70</v>
      </c>
      <c r="D15" s="25" t="s">
        <v>70</v>
      </c>
      <c r="E15" s="25" t="s">
        <v>70</v>
      </c>
      <c r="F15" s="25" t="s">
        <v>70</v>
      </c>
      <c r="G15" s="26">
        <v>80812.444844352925</v>
      </c>
      <c r="H15" s="26">
        <v>86408.491612107464</v>
      </c>
      <c r="I15" s="26">
        <v>90583.701713195653</v>
      </c>
      <c r="J15" s="26">
        <v>93470</v>
      </c>
      <c r="K15" s="26">
        <v>101420.4</v>
      </c>
      <c r="L15" s="26">
        <v>111000</v>
      </c>
      <c r="M15" s="26">
        <v>120000</v>
      </c>
      <c r="N15" s="26">
        <v>131721</v>
      </c>
      <c r="O15" s="101">
        <v>135012</v>
      </c>
      <c r="P15" s="101">
        <v>148670</v>
      </c>
      <c r="Q15" s="101">
        <v>164573</v>
      </c>
      <c r="R15" s="101">
        <v>174685</v>
      </c>
      <c r="S15" s="102">
        <f t="shared" si="0"/>
        <v>1.0216184398192101</v>
      </c>
      <c r="T15" s="102">
        <f t="shared" si="1"/>
        <v>6.1443857740941708E-2</v>
      </c>
      <c r="U15" s="25"/>
    </row>
    <row r="16" spans="1:21" x14ac:dyDescent="0.25">
      <c r="A16" s="25" t="s">
        <v>76</v>
      </c>
      <c r="B16" s="25" t="s">
        <v>70</v>
      </c>
      <c r="C16" s="25" t="s">
        <v>70</v>
      </c>
      <c r="D16" s="25" t="s">
        <v>70</v>
      </c>
      <c r="E16" s="25" t="s">
        <v>70</v>
      </c>
      <c r="F16" s="25" t="s">
        <v>70</v>
      </c>
      <c r="G16" s="26">
        <v>77140.142928829751</v>
      </c>
      <c r="H16" s="26">
        <v>77833.40549059672</v>
      </c>
      <c r="I16" s="26">
        <v>80711.599838585433</v>
      </c>
      <c r="J16" s="26">
        <v>86280</v>
      </c>
      <c r="K16" s="26">
        <v>87776.4</v>
      </c>
      <c r="L16" s="26">
        <v>92000</v>
      </c>
      <c r="M16" s="26">
        <v>97000</v>
      </c>
      <c r="N16" s="26">
        <v>103570</v>
      </c>
      <c r="O16" s="101">
        <v>102954</v>
      </c>
      <c r="P16" s="101">
        <v>113935</v>
      </c>
      <c r="Q16" s="101">
        <v>125146</v>
      </c>
      <c r="R16" s="101">
        <v>127922</v>
      </c>
      <c r="S16" s="102">
        <f t="shared" si="0"/>
        <v>0.64353594955387927</v>
      </c>
      <c r="T16" s="102">
        <f t="shared" si="1"/>
        <v>2.2182091317341345E-2</v>
      </c>
      <c r="U16" s="25"/>
    </row>
    <row r="17" spans="1:25" x14ac:dyDescent="0.25">
      <c r="A17" s="25" t="s">
        <v>77</v>
      </c>
      <c r="B17" s="25" t="s">
        <v>70</v>
      </c>
      <c r="C17" s="25" t="s">
        <v>70</v>
      </c>
      <c r="D17" s="25" t="s">
        <v>70</v>
      </c>
      <c r="E17" s="25" t="s">
        <v>70</v>
      </c>
      <c r="F17" s="25" t="s">
        <v>70</v>
      </c>
      <c r="G17" s="26">
        <v>156376.25235763355</v>
      </c>
      <c r="H17" s="26">
        <v>168254.99598203442</v>
      </c>
      <c r="I17" s="26">
        <v>172096.53692358488</v>
      </c>
      <c r="J17" s="26">
        <v>179750</v>
      </c>
      <c r="K17" s="26">
        <v>189348.4</v>
      </c>
      <c r="L17" s="26">
        <v>200000</v>
      </c>
      <c r="M17" s="26">
        <v>208000</v>
      </c>
      <c r="N17" s="26">
        <v>218963</v>
      </c>
      <c r="O17" s="101">
        <v>218621</v>
      </c>
      <c r="P17" s="101">
        <v>242274</v>
      </c>
      <c r="Q17" s="101">
        <v>270138</v>
      </c>
      <c r="R17" s="101">
        <v>284334</v>
      </c>
      <c r="S17" s="102">
        <f t="shared" si="0"/>
        <v>0.68989930040686587</v>
      </c>
      <c r="T17" s="102">
        <f t="shared" si="1"/>
        <v>5.2550918419474492E-2</v>
      </c>
      <c r="U17" s="25"/>
    </row>
    <row r="18" spans="1:25" x14ac:dyDescent="0.25">
      <c r="A18" s="25" t="s">
        <v>78</v>
      </c>
      <c r="B18" s="25" t="s">
        <v>70</v>
      </c>
      <c r="C18" s="25" t="s">
        <v>70</v>
      </c>
      <c r="D18" s="25" t="s">
        <v>70</v>
      </c>
      <c r="E18" s="25" t="s">
        <v>70</v>
      </c>
      <c r="F18" s="25" t="s">
        <v>70</v>
      </c>
      <c r="G18" s="26">
        <v>54407.918187953146</v>
      </c>
      <c r="H18" s="26">
        <v>57682.988743466907</v>
      </c>
      <c r="I18" s="26">
        <v>58496.482813015878</v>
      </c>
      <c r="J18" s="26">
        <v>57520</v>
      </c>
      <c r="K18" s="26">
        <v>62307.600000000006</v>
      </c>
      <c r="L18" s="26">
        <v>65000</v>
      </c>
      <c r="M18" s="26">
        <v>66000</v>
      </c>
      <c r="N18" s="26">
        <v>69745</v>
      </c>
      <c r="O18" s="101">
        <v>70124</v>
      </c>
      <c r="P18" s="101">
        <v>77470</v>
      </c>
      <c r="Q18" s="101">
        <v>85943</v>
      </c>
      <c r="R18" s="101">
        <v>91333</v>
      </c>
      <c r="S18" s="102">
        <f t="shared" si="0"/>
        <v>0.58336109119075852</v>
      </c>
      <c r="T18" s="102">
        <f t="shared" si="1"/>
        <v>6.2715986176884675E-2</v>
      </c>
      <c r="U18" s="25"/>
    </row>
    <row r="19" spans="1:25" x14ac:dyDescent="0.25">
      <c r="A19" s="25" t="s">
        <v>219</v>
      </c>
      <c r="B19" s="25" t="s">
        <v>70</v>
      </c>
      <c r="C19" s="25" t="s">
        <v>70</v>
      </c>
      <c r="D19" s="25" t="s">
        <v>70</v>
      </c>
      <c r="E19" s="25" t="s">
        <v>70</v>
      </c>
      <c r="F19" s="25" t="s">
        <v>70</v>
      </c>
      <c r="G19" s="26">
        <v>5490.6473326296482</v>
      </c>
      <c r="H19" s="26">
        <v>5923.8517651016327</v>
      </c>
      <c r="I19" s="26">
        <v>6227.1635056311679</v>
      </c>
      <c r="J19" s="26">
        <v>7190</v>
      </c>
      <c r="K19" s="26">
        <v>6670.4000000000005</v>
      </c>
      <c r="L19" s="26">
        <v>7000</v>
      </c>
      <c r="M19" s="26">
        <v>7000</v>
      </c>
      <c r="N19" s="26">
        <v>7900</v>
      </c>
      <c r="O19" s="101">
        <v>7770</v>
      </c>
      <c r="P19" s="101">
        <v>8381</v>
      </c>
      <c r="Q19" s="101">
        <v>9229</v>
      </c>
      <c r="R19" s="101">
        <v>9823</v>
      </c>
      <c r="S19" s="102">
        <f t="shared" si="0"/>
        <v>0.65821164835164836</v>
      </c>
      <c r="T19" s="102">
        <f t="shared" si="1"/>
        <v>6.4362336114421936E-2</v>
      </c>
      <c r="U19" s="25"/>
    </row>
    <row r="20" spans="1:25" x14ac:dyDescent="0.25">
      <c r="A20" s="25" t="s">
        <v>220</v>
      </c>
      <c r="B20" s="25" t="s">
        <v>70</v>
      </c>
      <c r="C20" s="25" t="s">
        <v>70</v>
      </c>
      <c r="D20" s="25" t="s">
        <v>70</v>
      </c>
      <c r="E20" s="25" t="s">
        <v>70</v>
      </c>
      <c r="F20" s="25" t="s">
        <v>70</v>
      </c>
      <c r="G20" s="26">
        <v>3272.5856967347859</v>
      </c>
      <c r="H20" s="26">
        <v>3671.338200574351</v>
      </c>
      <c r="I20" s="26">
        <v>3779.3526908543968</v>
      </c>
      <c r="J20" s="26">
        <v>7190</v>
      </c>
      <c r="K20" s="26">
        <v>4017.4</v>
      </c>
      <c r="L20" s="26">
        <v>4000</v>
      </c>
      <c r="M20" s="26">
        <v>5000</v>
      </c>
      <c r="N20" s="26">
        <v>4832</v>
      </c>
      <c r="O20" s="101">
        <v>4819</v>
      </c>
      <c r="P20" s="101">
        <v>5171</v>
      </c>
      <c r="Q20" s="101">
        <v>5434</v>
      </c>
      <c r="R20" s="101">
        <v>5697</v>
      </c>
      <c r="S20" s="102">
        <f t="shared" si="0"/>
        <v>0.551750258014571</v>
      </c>
      <c r="T20" s="102">
        <f t="shared" si="1"/>
        <v>4.8398969451601027E-2</v>
      </c>
      <c r="U20" s="25"/>
    </row>
    <row r="21" spans="1:25" x14ac:dyDescent="0.25">
      <c r="A21" s="25" t="s">
        <v>221</v>
      </c>
      <c r="B21" s="149" t="s">
        <v>70</v>
      </c>
      <c r="C21" s="149" t="s">
        <v>70</v>
      </c>
      <c r="D21" s="149" t="s">
        <v>70</v>
      </c>
      <c r="E21" s="149" t="s">
        <v>70</v>
      </c>
      <c r="F21" s="149" t="s">
        <v>70</v>
      </c>
      <c r="G21" s="26">
        <v>132.99648734231974</v>
      </c>
      <c r="H21" s="26">
        <v>147.06065570706849</v>
      </c>
      <c r="I21" s="26">
        <v>142.81521699255293</v>
      </c>
      <c r="J21" s="26">
        <v>0</v>
      </c>
      <c r="K21" s="26">
        <v>151.60000000000002</v>
      </c>
      <c r="L21" s="26">
        <v>0</v>
      </c>
      <c r="M21" s="26">
        <v>189</v>
      </c>
      <c r="N21" s="26">
        <v>189</v>
      </c>
      <c r="O21" s="101">
        <v>165</v>
      </c>
      <c r="P21" s="101">
        <v>218</v>
      </c>
      <c r="Q21" s="101">
        <v>257</v>
      </c>
      <c r="R21" s="101">
        <v>281</v>
      </c>
      <c r="S21" s="102">
        <f t="shared" si="0"/>
        <v>0.91077619400614229</v>
      </c>
      <c r="T21" s="102">
        <f t="shared" si="1"/>
        <v>9.3385214007782102E-2</v>
      </c>
      <c r="U21" s="25"/>
    </row>
    <row r="22" spans="1:25" x14ac:dyDescent="0.25">
      <c r="A22" s="25" t="s">
        <v>222</v>
      </c>
      <c r="B22" s="25" t="s">
        <v>70</v>
      </c>
      <c r="C22" s="25" t="s">
        <v>70</v>
      </c>
      <c r="D22" s="25" t="s">
        <v>70</v>
      </c>
      <c r="E22" s="25" t="s">
        <v>70</v>
      </c>
      <c r="F22" s="25" t="s">
        <v>70</v>
      </c>
      <c r="G22" s="26">
        <v>9803.2219549756883</v>
      </c>
      <c r="H22" s="26">
        <v>9447.0936715484422</v>
      </c>
      <c r="I22" s="26">
        <v>8203.4740819545841</v>
      </c>
      <c r="J22" s="26">
        <v>7190</v>
      </c>
      <c r="K22" s="26">
        <v>10763.599999999999</v>
      </c>
      <c r="L22" s="26">
        <v>13000</v>
      </c>
      <c r="M22" s="26">
        <v>14000</v>
      </c>
      <c r="N22" s="26">
        <v>16980</v>
      </c>
      <c r="O22" s="101">
        <v>18552</v>
      </c>
      <c r="P22" s="101">
        <v>16049</v>
      </c>
      <c r="Q22" s="101">
        <v>20588</v>
      </c>
      <c r="R22" s="101">
        <v>19624</v>
      </c>
      <c r="S22" s="102">
        <f t="shared" si="0"/>
        <v>1.0772526114672782</v>
      </c>
      <c r="T22" s="102">
        <f t="shared" si="1"/>
        <v>-4.6823392267340197E-2</v>
      </c>
      <c r="U22" s="25"/>
    </row>
    <row r="23" spans="1:25" x14ac:dyDescent="0.25">
      <c r="A23" s="25" t="s">
        <v>223</v>
      </c>
      <c r="B23" s="25" t="s">
        <v>70</v>
      </c>
      <c r="C23" s="25" t="s">
        <v>70</v>
      </c>
      <c r="D23" s="25" t="s">
        <v>70</v>
      </c>
      <c r="E23" s="25" t="s">
        <v>70</v>
      </c>
      <c r="F23" s="25" t="s">
        <v>70</v>
      </c>
      <c r="G23" s="26">
        <v>9165.856275198561</v>
      </c>
      <c r="H23" s="26">
        <v>1134.0240704171831</v>
      </c>
      <c r="I23" s="26">
        <v>1280.0863934847207</v>
      </c>
      <c r="J23" s="26">
        <v>0</v>
      </c>
      <c r="K23" s="26">
        <v>3032</v>
      </c>
      <c r="L23" s="26">
        <v>6000</v>
      </c>
      <c r="M23" s="26">
        <v>8000</v>
      </c>
      <c r="N23" s="26">
        <v>9834</v>
      </c>
      <c r="O23" s="101">
        <v>13898</v>
      </c>
      <c r="P23" s="101">
        <v>18788</v>
      </c>
      <c r="Q23" s="101">
        <v>24938</v>
      </c>
      <c r="R23" s="101">
        <v>31485</v>
      </c>
      <c r="S23" s="102">
        <f t="shared" si="0"/>
        <v>26.763960943454528</v>
      </c>
      <c r="T23" s="102">
        <f t="shared" si="1"/>
        <v>0.26253107707113643</v>
      </c>
      <c r="U23" s="25"/>
    </row>
    <row r="24" spans="1:25" ht="17.25" x14ac:dyDescent="0.25">
      <c r="A24" s="6" t="s">
        <v>224</v>
      </c>
      <c r="B24" s="6" t="s">
        <v>70</v>
      </c>
      <c r="C24" s="6" t="s">
        <v>70</v>
      </c>
      <c r="D24" s="6" t="s">
        <v>70</v>
      </c>
      <c r="E24" s="6" t="s">
        <v>70</v>
      </c>
      <c r="F24" s="6" t="s">
        <v>70</v>
      </c>
      <c r="G24" s="47" t="s">
        <v>70</v>
      </c>
      <c r="H24" s="47">
        <v>937000</v>
      </c>
      <c r="I24" s="47">
        <v>973000</v>
      </c>
      <c r="J24" s="47">
        <v>988000</v>
      </c>
      <c r="K24" s="47">
        <v>1026000</v>
      </c>
      <c r="L24" s="47">
        <v>1056000</v>
      </c>
      <c r="M24" s="47">
        <v>1160000</v>
      </c>
      <c r="N24" s="47">
        <v>1320000</v>
      </c>
      <c r="O24" s="99">
        <v>1340000</v>
      </c>
      <c r="P24" s="99">
        <v>1510000</v>
      </c>
      <c r="Q24" s="99">
        <v>1649000</v>
      </c>
      <c r="R24" s="99">
        <v>1725000</v>
      </c>
      <c r="S24" s="100">
        <f>(R24-H24)/H24</f>
        <v>0.84098185699039485</v>
      </c>
      <c r="T24" s="100">
        <f t="shared" si="1"/>
        <v>4.6088538508186783E-2</v>
      </c>
      <c r="U24" s="25"/>
      <c r="W24" s="55"/>
    </row>
    <row r="25" spans="1:25" ht="17.25" x14ac:dyDescent="0.25">
      <c r="A25" s="231" t="s">
        <v>543</v>
      </c>
      <c r="U25"/>
      <c r="Y25" s="108"/>
    </row>
    <row r="26" spans="1:25" ht="17.25" x14ac:dyDescent="0.25">
      <c r="A26" s="81" t="s">
        <v>542</v>
      </c>
      <c r="Q26" s="55"/>
      <c r="R26" s="55"/>
      <c r="S26" s="55"/>
      <c r="T26" s="55"/>
      <c r="U26" s="55"/>
      <c r="Y26" s="108"/>
    </row>
    <row r="27" spans="1:25" x14ac:dyDescent="0.25">
      <c r="A27" s="81" t="s">
        <v>225</v>
      </c>
      <c r="U27"/>
    </row>
    <row r="28" spans="1:25" x14ac:dyDescent="0.25">
      <c r="A28" s="81"/>
      <c r="U28"/>
    </row>
    <row r="29" spans="1:25" ht="26.25" x14ac:dyDescent="0.4">
      <c r="A29" s="351" t="s">
        <v>32</v>
      </c>
      <c r="B29" s="352"/>
      <c r="C29" s="352"/>
      <c r="D29" s="352"/>
      <c r="E29" s="352"/>
      <c r="F29" s="352"/>
      <c r="G29" s="352"/>
      <c r="H29" s="352"/>
      <c r="I29" s="352"/>
      <c r="J29" s="352"/>
      <c r="K29" s="352"/>
      <c r="L29" s="352"/>
      <c r="M29" s="352"/>
      <c r="N29" s="352"/>
      <c r="O29" s="352"/>
      <c r="P29" s="352"/>
      <c r="Q29" s="352"/>
      <c r="R29" s="352"/>
      <c r="S29" s="352"/>
      <c r="T29" s="352"/>
      <c r="U29" s="353"/>
    </row>
    <row r="30" spans="1:25" ht="70.5" customHeight="1" x14ac:dyDescent="0.25">
      <c r="A30" s="98" t="s">
        <v>226</v>
      </c>
      <c r="B30" s="90" t="s">
        <v>217</v>
      </c>
      <c r="C30" s="90" t="s">
        <v>82</v>
      </c>
      <c r="D30" s="90" t="s">
        <v>83</v>
      </c>
      <c r="E30" s="90" t="s">
        <v>84</v>
      </c>
      <c r="F30" s="90" t="s">
        <v>5</v>
      </c>
      <c r="G30" s="90" t="s">
        <v>6</v>
      </c>
      <c r="H30" s="90" t="s">
        <v>7</v>
      </c>
      <c r="I30" s="90" t="s">
        <v>8</v>
      </c>
      <c r="J30" s="90" t="s">
        <v>9</v>
      </c>
      <c r="K30" s="90" t="s">
        <v>10</v>
      </c>
      <c r="L30" s="90" t="s">
        <v>11</v>
      </c>
      <c r="M30" s="90" t="s">
        <v>12</v>
      </c>
      <c r="N30" s="90" t="s">
        <v>13</v>
      </c>
      <c r="O30" s="90" t="s">
        <v>14</v>
      </c>
      <c r="P30" s="103" t="s">
        <v>85</v>
      </c>
      <c r="Q30" s="103" t="s">
        <v>465</v>
      </c>
      <c r="R30" s="243" t="s">
        <v>549</v>
      </c>
      <c r="S30" s="243" t="s">
        <v>517</v>
      </c>
      <c r="T30" s="243" t="s">
        <v>518</v>
      </c>
      <c r="U30" s="2" t="s">
        <v>445</v>
      </c>
    </row>
    <row r="31" spans="1:25" x14ac:dyDescent="0.25">
      <c r="A31" s="6" t="s">
        <v>227</v>
      </c>
      <c r="B31" s="47">
        <v>2843000</v>
      </c>
      <c r="C31" s="47">
        <v>3061000</v>
      </c>
      <c r="D31" s="47">
        <v>3270000</v>
      </c>
      <c r="E31" s="47">
        <v>3373000</v>
      </c>
      <c r="F31" s="47">
        <v>3391000</v>
      </c>
      <c r="G31" s="47">
        <v>3480000</v>
      </c>
      <c r="H31" s="47">
        <v>3553000</v>
      </c>
      <c r="I31" s="47">
        <v>3599000</v>
      </c>
      <c r="J31" s="47">
        <v>3708000</v>
      </c>
      <c r="K31" s="47">
        <v>3719000</v>
      </c>
      <c r="L31" s="47">
        <v>3840197</v>
      </c>
      <c r="M31" s="47">
        <v>3839000</v>
      </c>
      <c r="N31" s="47">
        <v>3854000</v>
      </c>
      <c r="O31" s="104">
        <v>4202189</v>
      </c>
      <c r="P31" s="105">
        <v>4588393</v>
      </c>
      <c r="Q31" s="106">
        <v>4828187</v>
      </c>
      <c r="R31" s="106">
        <v>5214323</v>
      </c>
      <c r="S31" s="250">
        <f>(R31-G31)/G31</f>
        <v>0.49836867816091956</v>
      </c>
      <c r="T31" s="107">
        <f>(R31-Q31)/Q31</f>
        <v>7.9975361351994026E-2</v>
      </c>
      <c r="U31" s="221"/>
      <c r="Y31" s="108"/>
    </row>
    <row r="32" spans="1:25" x14ac:dyDescent="0.25">
      <c r="A32" s="6" t="s">
        <v>228</v>
      </c>
      <c r="B32" s="47"/>
      <c r="C32" s="47"/>
      <c r="D32" s="47"/>
      <c r="E32" s="47"/>
      <c r="F32" s="47"/>
      <c r="G32" s="47">
        <v>3288685</v>
      </c>
      <c r="H32" s="47">
        <v>3366725</v>
      </c>
      <c r="I32" s="47">
        <v>3400228</v>
      </c>
      <c r="J32" s="47">
        <v>4218353</v>
      </c>
      <c r="K32" s="47">
        <v>3564263</v>
      </c>
      <c r="L32" s="47">
        <v>3678105</v>
      </c>
      <c r="M32" s="47">
        <v>3670956</v>
      </c>
      <c r="N32" s="47">
        <v>3854372</v>
      </c>
      <c r="O32" s="109">
        <v>3980985</v>
      </c>
      <c r="P32" s="110">
        <v>4305388</v>
      </c>
      <c r="Q32" s="106">
        <v>4535584</v>
      </c>
      <c r="R32" s="106">
        <v>4889327</v>
      </c>
      <c r="S32" s="250">
        <f t="shared" ref="S32:S41" si="2">(R32-G32)/G32</f>
        <v>0.48671186203604178</v>
      </c>
      <c r="T32" s="107">
        <f t="shared" ref="T32:T41" si="3">(R32-Q32)/Q32</f>
        <v>7.7992822974946557E-2</v>
      </c>
      <c r="U32" s="221"/>
    </row>
    <row r="33" spans="1:22" x14ac:dyDescent="0.25">
      <c r="A33" s="25" t="s">
        <v>229</v>
      </c>
      <c r="B33" s="111" t="s">
        <v>70</v>
      </c>
      <c r="C33" s="111" t="s">
        <v>70</v>
      </c>
      <c r="D33" s="111" t="s">
        <v>70</v>
      </c>
      <c r="E33" s="111" t="s">
        <v>70</v>
      </c>
      <c r="F33" s="111" t="s">
        <v>70</v>
      </c>
      <c r="G33" s="26">
        <v>326860</v>
      </c>
      <c r="H33" s="26">
        <v>340493</v>
      </c>
      <c r="I33" s="26">
        <v>342854</v>
      </c>
      <c r="J33" s="26">
        <v>361207</v>
      </c>
      <c r="K33" s="26">
        <v>356363</v>
      </c>
      <c r="L33" s="26">
        <v>368066</v>
      </c>
      <c r="M33" s="26">
        <v>358809</v>
      </c>
      <c r="N33" s="26">
        <v>370421</v>
      </c>
      <c r="O33" s="112">
        <v>379217</v>
      </c>
      <c r="P33" s="113" t="s">
        <v>70</v>
      </c>
      <c r="Q33" s="113" t="s">
        <v>70</v>
      </c>
      <c r="R33" s="247" t="s">
        <v>70</v>
      </c>
      <c r="S33" s="247" t="s">
        <v>70</v>
      </c>
      <c r="T33" s="113" t="s">
        <v>70</v>
      </c>
      <c r="U33" s="25"/>
    </row>
    <row r="34" spans="1:22" x14ac:dyDescent="0.25">
      <c r="A34" s="25" t="s">
        <v>91</v>
      </c>
      <c r="B34" s="111" t="s">
        <v>70</v>
      </c>
      <c r="C34" s="111" t="s">
        <v>70</v>
      </c>
      <c r="D34" s="111" t="s">
        <v>70</v>
      </c>
      <c r="E34" s="111" t="s">
        <v>70</v>
      </c>
      <c r="F34" s="111" t="s">
        <v>70</v>
      </c>
      <c r="G34" s="26">
        <v>345092</v>
      </c>
      <c r="H34" s="26">
        <v>350076</v>
      </c>
      <c r="I34" s="26">
        <v>349407</v>
      </c>
      <c r="J34" s="26">
        <v>364490</v>
      </c>
      <c r="K34" s="26">
        <v>362633</v>
      </c>
      <c r="L34" s="26">
        <v>372247</v>
      </c>
      <c r="M34" s="26">
        <v>365954</v>
      </c>
      <c r="N34" s="26">
        <v>383574</v>
      </c>
      <c r="O34" s="112">
        <v>400079</v>
      </c>
      <c r="P34" s="113" t="s">
        <v>70</v>
      </c>
      <c r="Q34" s="113" t="s">
        <v>70</v>
      </c>
      <c r="R34" s="247" t="s">
        <v>70</v>
      </c>
      <c r="S34" s="247" t="s">
        <v>70</v>
      </c>
      <c r="T34" s="113" t="s">
        <v>70</v>
      </c>
      <c r="U34" s="25"/>
    </row>
    <row r="35" spans="1:22" x14ac:dyDescent="0.25">
      <c r="A35" s="25" t="s">
        <v>73</v>
      </c>
      <c r="B35" s="111" t="s">
        <v>70</v>
      </c>
      <c r="C35" s="111" t="s">
        <v>70</v>
      </c>
      <c r="D35" s="111" t="s">
        <v>70</v>
      </c>
      <c r="E35" s="111" t="s">
        <v>70</v>
      </c>
      <c r="F35" s="111" t="s">
        <v>70</v>
      </c>
      <c r="G35" s="26">
        <v>276565</v>
      </c>
      <c r="H35" s="26">
        <v>284021</v>
      </c>
      <c r="I35" s="26">
        <v>288852</v>
      </c>
      <c r="J35" s="26">
        <v>304422</v>
      </c>
      <c r="K35" s="114" t="s">
        <v>70</v>
      </c>
      <c r="L35" s="114" t="s">
        <v>70</v>
      </c>
      <c r="M35" s="114" t="s">
        <v>70</v>
      </c>
      <c r="N35" s="114" t="s">
        <v>70</v>
      </c>
      <c r="O35" s="115" t="s">
        <v>70</v>
      </c>
      <c r="P35" s="113" t="s">
        <v>70</v>
      </c>
      <c r="Q35" s="113" t="s">
        <v>70</v>
      </c>
      <c r="R35" s="247" t="s">
        <v>70</v>
      </c>
      <c r="S35" s="247" t="s">
        <v>70</v>
      </c>
      <c r="T35" s="113" t="s">
        <v>70</v>
      </c>
      <c r="U35" s="25"/>
    </row>
    <row r="36" spans="1:22" x14ac:dyDescent="0.25">
      <c r="A36" s="25" t="s">
        <v>74</v>
      </c>
      <c r="B36" s="111" t="s">
        <v>70</v>
      </c>
      <c r="C36" s="111" t="s">
        <v>70</v>
      </c>
      <c r="D36" s="111" t="s">
        <v>70</v>
      </c>
      <c r="E36" s="111" t="s">
        <v>70</v>
      </c>
      <c r="F36" s="111" t="s">
        <v>70</v>
      </c>
      <c r="G36" s="26">
        <v>319428</v>
      </c>
      <c r="H36" s="26">
        <v>328882</v>
      </c>
      <c r="I36" s="26">
        <v>335229</v>
      </c>
      <c r="J36" s="26">
        <v>358579</v>
      </c>
      <c r="K36" s="114" t="s">
        <v>70</v>
      </c>
      <c r="L36" s="114" t="s">
        <v>70</v>
      </c>
      <c r="M36" s="114" t="s">
        <v>70</v>
      </c>
      <c r="N36" s="114" t="s">
        <v>70</v>
      </c>
      <c r="O36" s="115" t="s">
        <v>70</v>
      </c>
      <c r="P36" s="113" t="s">
        <v>70</v>
      </c>
      <c r="Q36" s="113" t="s">
        <v>70</v>
      </c>
      <c r="R36" s="247" t="s">
        <v>70</v>
      </c>
      <c r="S36" s="247" t="s">
        <v>70</v>
      </c>
      <c r="T36" s="113" t="s">
        <v>70</v>
      </c>
      <c r="U36" s="25"/>
    </row>
    <row r="37" spans="1:22" ht="17.25" x14ac:dyDescent="0.25">
      <c r="A37" s="25" t="s">
        <v>230</v>
      </c>
      <c r="B37" s="111" t="s">
        <v>70</v>
      </c>
      <c r="C37" s="111" t="s">
        <v>70</v>
      </c>
      <c r="D37" s="111" t="s">
        <v>70</v>
      </c>
      <c r="E37" s="111" t="s">
        <v>70</v>
      </c>
      <c r="F37" s="111" t="s">
        <v>70</v>
      </c>
      <c r="G37" s="114" t="s">
        <v>70</v>
      </c>
      <c r="H37" s="114" t="s">
        <v>70</v>
      </c>
      <c r="I37" s="114" t="s">
        <v>70</v>
      </c>
      <c r="J37" s="26">
        <v>656429</v>
      </c>
      <c r="K37" s="26">
        <v>662840</v>
      </c>
      <c r="L37" s="26">
        <v>691624</v>
      </c>
      <c r="M37" s="26">
        <v>695997</v>
      </c>
      <c r="N37" s="26">
        <v>732168</v>
      </c>
      <c r="O37" s="112">
        <v>757347</v>
      </c>
      <c r="P37" s="116">
        <v>829761</v>
      </c>
      <c r="Q37" s="246">
        <v>884660</v>
      </c>
      <c r="R37" s="247">
        <v>967501</v>
      </c>
      <c r="S37" s="247" t="s">
        <v>70</v>
      </c>
      <c r="T37" s="95">
        <f t="shared" si="3"/>
        <v>9.364162503108539E-2</v>
      </c>
      <c r="U37" s="25"/>
    </row>
    <row r="38" spans="1:22" x14ac:dyDescent="0.25">
      <c r="A38" s="25" t="s">
        <v>75</v>
      </c>
      <c r="B38" s="111" t="s">
        <v>70</v>
      </c>
      <c r="C38" s="111" t="s">
        <v>70</v>
      </c>
      <c r="D38" s="111" t="s">
        <v>70</v>
      </c>
      <c r="E38" s="111" t="s">
        <v>70</v>
      </c>
      <c r="F38" s="111" t="s">
        <v>70</v>
      </c>
      <c r="G38" s="26">
        <v>341076</v>
      </c>
      <c r="H38" s="26">
        <v>344575</v>
      </c>
      <c r="I38" s="26">
        <v>346369</v>
      </c>
      <c r="J38" s="26">
        <v>360622</v>
      </c>
      <c r="K38" s="26">
        <v>373704</v>
      </c>
      <c r="L38" s="26">
        <v>386454</v>
      </c>
      <c r="M38" s="26">
        <v>387443</v>
      </c>
      <c r="N38" s="26">
        <v>405968</v>
      </c>
      <c r="O38" s="112">
        <v>415808</v>
      </c>
      <c r="P38" s="116">
        <v>444709</v>
      </c>
      <c r="Q38" s="246">
        <v>467631</v>
      </c>
      <c r="R38" s="247">
        <v>502729</v>
      </c>
      <c r="S38" s="251">
        <f t="shared" si="2"/>
        <v>0.47395008737055672</v>
      </c>
      <c r="T38" s="95">
        <f t="shared" si="3"/>
        <v>7.5054904401119685E-2</v>
      </c>
      <c r="U38" s="25"/>
    </row>
    <row r="39" spans="1:22" x14ac:dyDescent="0.25">
      <c r="A39" s="25" t="s">
        <v>93</v>
      </c>
      <c r="B39" s="111" t="s">
        <v>70</v>
      </c>
      <c r="C39" s="111" t="s">
        <v>70</v>
      </c>
      <c r="D39" s="111" t="s">
        <v>70</v>
      </c>
      <c r="E39" s="111" t="s">
        <v>70</v>
      </c>
      <c r="F39" s="111" t="s">
        <v>70</v>
      </c>
      <c r="G39" s="26">
        <v>1118917</v>
      </c>
      <c r="H39" s="26">
        <v>1143820</v>
      </c>
      <c r="I39" s="26">
        <v>1158283</v>
      </c>
      <c r="J39" s="26">
        <v>1207163</v>
      </c>
      <c r="K39" s="26">
        <v>1199454</v>
      </c>
      <c r="L39" s="26">
        <v>1234267</v>
      </c>
      <c r="M39" s="26">
        <v>1236831</v>
      </c>
      <c r="N39" s="26">
        <v>1301925</v>
      </c>
      <c r="O39" s="112">
        <v>1336704</v>
      </c>
      <c r="P39" s="116">
        <v>1423892</v>
      </c>
      <c r="Q39" s="247">
        <v>1475600</v>
      </c>
      <c r="R39" s="247">
        <v>1560240</v>
      </c>
      <c r="S39" s="251">
        <f t="shared" si="2"/>
        <v>0.39441978270059352</v>
      </c>
      <c r="T39" s="95">
        <f t="shared" si="3"/>
        <v>5.7359718080780699E-2</v>
      </c>
      <c r="U39" s="25"/>
    </row>
    <row r="40" spans="1:22" x14ac:dyDescent="0.25">
      <c r="A40" s="25" t="s">
        <v>78</v>
      </c>
      <c r="B40" s="111" t="s">
        <v>70</v>
      </c>
      <c r="C40" s="111" t="s">
        <v>70</v>
      </c>
      <c r="D40" s="111" t="s">
        <v>70</v>
      </c>
      <c r="E40" s="111" t="s">
        <v>70</v>
      </c>
      <c r="F40" s="111" t="s">
        <v>70</v>
      </c>
      <c r="G40" s="26">
        <v>560747</v>
      </c>
      <c r="H40" s="26">
        <v>574858</v>
      </c>
      <c r="I40" s="26">
        <v>579234</v>
      </c>
      <c r="J40" s="26">
        <v>605441</v>
      </c>
      <c r="K40" s="26">
        <v>609269</v>
      </c>
      <c r="L40" s="26">
        <v>625447</v>
      </c>
      <c r="M40" s="26">
        <v>625922</v>
      </c>
      <c r="N40" s="26">
        <v>660316</v>
      </c>
      <c r="O40" s="112">
        <v>691830</v>
      </c>
      <c r="P40" s="116">
        <v>762112</v>
      </c>
      <c r="Q40" s="247">
        <v>821665</v>
      </c>
      <c r="R40" s="247">
        <v>906584</v>
      </c>
      <c r="S40" s="251">
        <f t="shared" si="2"/>
        <v>0.61674337981299943</v>
      </c>
      <c r="T40" s="95">
        <f t="shared" si="3"/>
        <v>0.10334990537506161</v>
      </c>
      <c r="U40" s="25"/>
    </row>
    <row r="41" spans="1:22" x14ac:dyDescent="0.25">
      <c r="A41" s="5" t="s">
        <v>231</v>
      </c>
      <c r="B41" s="111" t="s">
        <v>70</v>
      </c>
      <c r="C41" s="111" t="s">
        <v>70</v>
      </c>
      <c r="D41" s="111" t="s">
        <v>70</v>
      </c>
      <c r="E41" s="111" t="s">
        <v>70</v>
      </c>
      <c r="F41" s="111" t="s">
        <v>70</v>
      </c>
      <c r="G41" s="26">
        <v>671952</v>
      </c>
      <c r="H41" s="26">
        <v>690569</v>
      </c>
      <c r="I41" s="26">
        <v>692261</v>
      </c>
      <c r="J41" s="26">
        <v>725697</v>
      </c>
      <c r="K41" s="26">
        <v>718996</v>
      </c>
      <c r="L41" s="26">
        <v>740313</v>
      </c>
      <c r="M41" s="26">
        <v>724763</v>
      </c>
      <c r="N41" s="26">
        <v>753995</v>
      </c>
      <c r="O41" s="26">
        <v>779296</v>
      </c>
      <c r="P41" s="117">
        <v>844914</v>
      </c>
      <c r="Q41" s="247">
        <v>886028</v>
      </c>
      <c r="R41" s="247">
        <v>952273</v>
      </c>
      <c r="S41" s="251">
        <f t="shared" si="2"/>
        <v>0.41717414339119463</v>
      </c>
      <c r="T41" s="95">
        <f t="shared" si="3"/>
        <v>7.4766260208480997E-2</v>
      </c>
      <c r="U41" s="25"/>
    </row>
    <row r="42" spans="1:22" ht="17.25" x14ac:dyDescent="0.25">
      <c r="A42" s="81" t="s">
        <v>544</v>
      </c>
      <c r="U42" s="118"/>
      <c r="V42" s="118"/>
    </row>
    <row r="43" spans="1:22" x14ac:dyDescent="0.25">
      <c r="A43" s="81" t="s">
        <v>232</v>
      </c>
    </row>
    <row r="44" spans="1:22" x14ac:dyDescent="0.25">
      <c r="A44" s="266" t="s">
        <v>233</v>
      </c>
    </row>
    <row r="45" spans="1:22" s="236" customFormat="1" ht="17.25" x14ac:dyDescent="0.25">
      <c r="A45" s="266" t="s">
        <v>548</v>
      </c>
    </row>
    <row r="46" spans="1:22" x14ac:dyDescent="0.25">
      <c r="A46" s="81" t="s">
        <v>234</v>
      </c>
    </row>
    <row r="47" spans="1:22" s="11" customFormat="1" ht="26.25" x14ac:dyDescent="0.4">
      <c r="A47" s="351" t="s">
        <v>62</v>
      </c>
      <c r="B47" s="352"/>
      <c r="C47" s="352"/>
      <c r="D47" s="352"/>
      <c r="E47" s="352"/>
      <c r="F47" s="352"/>
      <c r="G47" s="352"/>
      <c r="H47" s="352"/>
      <c r="I47" s="352"/>
      <c r="J47" s="352"/>
      <c r="K47" s="352"/>
      <c r="L47" s="352"/>
      <c r="M47" s="352"/>
      <c r="N47" s="352"/>
      <c r="O47" s="353"/>
    </row>
    <row r="48" spans="1:22" s="119" customFormat="1" ht="52.5" customHeight="1" x14ac:dyDescent="0.25">
      <c r="A48" s="52" t="s">
        <v>509</v>
      </c>
      <c r="B48" s="53">
        <v>2007</v>
      </c>
      <c r="C48" s="53">
        <v>2008</v>
      </c>
      <c r="D48" s="53">
        <v>2009</v>
      </c>
      <c r="E48" s="53">
        <v>2010</v>
      </c>
      <c r="F48" s="53">
        <v>2011</v>
      </c>
      <c r="G48" s="53">
        <v>2012</v>
      </c>
      <c r="H48" s="53">
        <v>2013</v>
      </c>
      <c r="I48" s="53">
        <v>2014</v>
      </c>
      <c r="J48" s="53">
        <v>2015</v>
      </c>
      <c r="K48" s="306">
        <v>2016</v>
      </c>
      <c r="L48" s="306" t="s">
        <v>521</v>
      </c>
      <c r="M48" s="53" t="s">
        <v>566</v>
      </c>
      <c r="N48" s="53" t="s">
        <v>519</v>
      </c>
      <c r="O48" s="53" t="s">
        <v>445</v>
      </c>
    </row>
    <row r="49" spans="1:21" s="11" customFormat="1" x14ac:dyDescent="0.25">
      <c r="A49" s="6" t="s">
        <v>79</v>
      </c>
      <c r="B49" s="47">
        <v>24495</v>
      </c>
      <c r="C49" s="47">
        <v>26937</v>
      </c>
      <c r="D49" s="47">
        <v>31096</v>
      </c>
      <c r="E49" s="47">
        <v>32306</v>
      </c>
      <c r="F49" s="47">
        <v>34069</v>
      </c>
      <c r="G49" s="47">
        <v>35562</v>
      </c>
      <c r="H49" s="47">
        <v>36786</v>
      </c>
      <c r="I49" s="47">
        <v>40456</v>
      </c>
      <c r="J49" s="70">
        <v>45080</v>
      </c>
      <c r="K49" s="248">
        <v>47772</v>
      </c>
      <c r="L49" s="248">
        <v>51990</v>
      </c>
      <c r="M49" s="7">
        <f>(L49-B49)/B49</f>
        <v>1.1224739742804655</v>
      </c>
      <c r="N49" s="7">
        <v>5.6351000586117389E-2</v>
      </c>
      <c r="O49" s="6"/>
    </row>
    <row r="50" spans="1:21" x14ac:dyDescent="0.25">
      <c r="A50" s="25" t="s">
        <v>69</v>
      </c>
      <c r="B50" s="26">
        <v>686</v>
      </c>
      <c r="C50" s="26">
        <v>971</v>
      </c>
      <c r="D50" s="26">
        <v>1135</v>
      </c>
      <c r="E50" s="26">
        <v>1169</v>
      </c>
      <c r="F50" s="26">
        <v>1301</v>
      </c>
      <c r="G50" s="26">
        <v>1469</v>
      </c>
      <c r="H50" s="26">
        <v>1511</v>
      </c>
      <c r="I50" s="26">
        <v>1695</v>
      </c>
      <c r="J50" s="72">
        <v>1853</v>
      </c>
      <c r="K50" s="249">
        <v>1959</v>
      </c>
      <c r="L50" s="249"/>
      <c r="M50" s="27"/>
      <c r="N50" s="27">
        <v>5.4109239407861151E-2</v>
      </c>
      <c r="O50" s="6"/>
      <c r="U50"/>
    </row>
    <row r="51" spans="1:21" x14ac:dyDescent="0.25">
      <c r="A51" s="25" t="s">
        <v>91</v>
      </c>
      <c r="B51" s="26">
        <v>1472</v>
      </c>
      <c r="C51" s="26">
        <v>1540</v>
      </c>
      <c r="D51" s="26">
        <v>1697</v>
      </c>
      <c r="E51" s="26">
        <v>1754</v>
      </c>
      <c r="F51" s="26">
        <v>1841</v>
      </c>
      <c r="G51" s="26">
        <v>1977</v>
      </c>
      <c r="H51" s="26">
        <v>2091</v>
      </c>
      <c r="I51" s="26">
        <v>2342</v>
      </c>
      <c r="J51" s="72">
        <v>2669</v>
      </c>
      <c r="K51" s="249">
        <v>2852</v>
      </c>
      <c r="L51" s="249"/>
      <c r="M51" s="27"/>
      <c r="N51" s="27">
        <v>6.4165497896213189E-2</v>
      </c>
      <c r="O51" s="6"/>
      <c r="U51"/>
    </row>
    <row r="52" spans="1:21" x14ac:dyDescent="0.25">
      <c r="A52" s="25" t="s">
        <v>72</v>
      </c>
      <c r="B52" s="26">
        <v>6571</v>
      </c>
      <c r="C52" s="26">
        <v>8084</v>
      </c>
      <c r="D52" s="26">
        <v>10195</v>
      </c>
      <c r="E52" s="26">
        <v>10906</v>
      </c>
      <c r="F52" s="26">
        <v>11530</v>
      </c>
      <c r="G52" s="26">
        <v>11909</v>
      </c>
      <c r="H52" s="26">
        <v>12404</v>
      </c>
      <c r="I52" s="26">
        <v>13387</v>
      </c>
      <c r="J52" s="72">
        <v>14885</v>
      </c>
      <c r="K52" s="249">
        <v>16176</v>
      </c>
      <c r="L52" s="249"/>
      <c r="M52" s="27"/>
      <c r="N52" s="27">
        <v>7.9809594460929778E-2</v>
      </c>
      <c r="O52" s="6"/>
      <c r="U52"/>
    </row>
    <row r="53" spans="1:21" x14ac:dyDescent="0.25">
      <c r="A53" s="25" t="s">
        <v>74</v>
      </c>
      <c r="B53" s="26">
        <v>2501</v>
      </c>
      <c r="C53" s="26">
        <v>2098</v>
      </c>
      <c r="D53" s="26">
        <v>2165</v>
      </c>
      <c r="E53" s="26">
        <v>2149</v>
      </c>
      <c r="F53" s="26">
        <v>2273</v>
      </c>
      <c r="G53" s="26">
        <v>2371</v>
      </c>
      <c r="H53" s="26">
        <v>2414</v>
      </c>
      <c r="I53" s="26">
        <v>2662</v>
      </c>
      <c r="J53" s="72">
        <v>3058</v>
      </c>
      <c r="K53" s="249">
        <v>3194</v>
      </c>
      <c r="L53" s="249"/>
      <c r="M53" s="27"/>
      <c r="N53" s="27">
        <v>4.2579837194740136E-2</v>
      </c>
      <c r="O53" s="6"/>
      <c r="U53"/>
    </row>
    <row r="54" spans="1:21" x14ac:dyDescent="0.25">
      <c r="A54" s="25" t="s">
        <v>73</v>
      </c>
      <c r="B54" s="26">
        <v>1893</v>
      </c>
      <c r="C54" s="26">
        <v>2035</v>
      </c>
      <c r="D54" s="26">
        <v>2320</v>
      </c>
      <c r="E54" s="26">
        <v>2360</v>
      </c>
      <c r="F54" s="26">
        <v>2478</v>
      </c>
      <c r="G54" s="26">
        <v>2586</v>
      </c>
      <c r="H54" s="26">
        <v>2772</v>
      </c>
      <c r="I54" s="26">
        <v>3100</v>
      </c>
      <c r="J54" s="72">
        <v>3618</v>
      </c>
      <c r="K54" s="249">
        <v>4064</v>
      </c>
      <c r="L54" s="249"/>
      <c r="M54" s="27"/>
      <c r="N54" s="27">
        <v>0.10974409448818898</v>
      </c>
      <c r="O54" s="6"/>
      <c r="U54"/>
    </row>
    <row r="55" spans="1:21" x14ac:dyDescent="0.25">
      <c r="A55" s="25" t="s">
        <v>75</v>
      </c>
      <c r="B55" s="26">
        <v>1943</v>
      </c>
      <c r="C55" s="26">
        <v>2120</v>
      </c>
      <c r="D55" s="26">
        <v>2399</v>
      </c>
      <c r="E55" s="26">
        <v>2348</v>
      </c>
      <c r="F55" s="26">
        <v>2287</v>
      </c>
      <c r="G55" s="26">
        <v>2381</v>
      </c>
      <c r="H55" s="26">
        <v>2426</v>
      </c>
      <c r="I55" s="26">
        <v>2849</v>
      </c>
      <c r="J55" s="72">
        <v>3110</v>
      </c>
      <c r="K55" s="249">
        <v>3149</v>
      </c>
      <c r="L55" s="249"/>
      <c r="M55" s="27"/>
      <c r="N55" s="27">
        <v>1.2384884090187362E-2</v>
      </c>
      <c r="O55" s="6"/>
      <c r="U55"/>
    </row>
    <row r="56" spans="1:21" x14ac:dyDescent="0.25">
      <c r="A56" s="25" t="s">
        <v>76</v>
      </c>
      <c r="B56" s="26">
        <v>818</v>
      </c>
      <c r="C56" s="26">
        <v>1097</v>
      </c>
      <c r="D56" s="26">
        <v>1171</v>
      </c>
      <c r="E56" s="26">
        <v>1220</v>
      </c>
      <c r="F56" s="26">
        <v>1215</v>
      </c>
      <c r="G56" s="26">
        <v>1202</v>
      </c>
      <c r="H56" s="26">
        <v>1251</v>
      </c>
      <c r="I56" s="26">
        <v>975</v>
      </c>
      <c r="J56" s="72">
        <v>1375</v>
      </c>
      <c r="K56" s="249">
        <v>1096</v>
      </c>
      <c r="L56" s="249"/>
      <c r="M56" s="27"/>
      <c r="N56" s="27">
        <v>-0.25456204379562042</v>
      </c>
      <c r="O56" s="6"/>
      <c r="U56"/>
    </row>
    <row r="57" spans="1:21" x14ac:dyDescent="0.25">
      <c r="A57" s="25" t="s">
        <v>77</v>
      </c>
      <c r="B57" s="26">
        <v>5392</v>
      </c>
      <c r="C57" s="26">
        <v>5529</v>
      </c>
      <c r="D57" s="26">
        <v>6116</v>
      </c>
      <c r="E57" s="26">
        <v>6394</v>
      </c>
      <c r="F57" s="26">
        <v>6798</v>
      </c>
      <c r="G57" s="26">
        <v>7028</v>
      </c>
      <c r="H57" s="26">
        <v>7191</v>
      </c>
      <c r="I57" s="26">
        <v>8367</v>
      </c>
      <c r="J57" s="72">
        <v>8854</v>
      </c>
      <c r="K57" s="249">
        <v>9323</v>
      </c>
      <c r="L57" s="249"/>
      <c r="M57" s="27"/>
      <c r="N57" s="27">
        <v>5.0305695591547787E-2</v>
      </c>
      <c r="O57" s="6"/>
      <c r="U57"/>
    </row>
    <row r="58" spans="1:21" x14ac:dyDescent="0.25">
      <c r="A58" s="25" t="s">
        <v>78</v>
      </c>
      <c r="B58" s="26">
        <v>3219</v>
      </c>
      <c r="C58" s="26">
        <v>3463</v>
      </c>
      <c r="D58" s="26">
        <v>3898</v>
      </c>
      <c r="E58" s="26">
        <v>4006</v>
      </c>
      <c r="F58" s="26">
        <v>4346</v>
      </c>
      <c r="G58" s="26">
        <v>4639</v>
      </c>
      <c r="H58" s="26">
        <v>4726</v>
      </c>
      <c r="I58" s="26">
        <v>5079</v>
      </c>
      <c r="J58" s="72">
        <v>5658</v>
      </c>
      <c r="K58" s="249">
        <v>5959</v>
      </c>
      <c r="L58" s="249"/>
      <c r="M58" s="27"/>
      <c r="N58" s="27">
        <v>5.0511830844101359E-2</v>
      </c>
      <c r="O58" s="6"/>
      <c r="U58"/>
    </row>
    <row r="59" spans="1:21" x14ac:dyDescent="0.25">
      <c r="A59" s="81" t="s">
        <v>520</v>
      </c>
      <c r="S59" s="120"/>
      <c r="T59" s="120"/>
      <c r="U59" s="120"/>
    </row>
    <row r="60" spans="1:21" s="236" customFormat="1" x14ac:dyDescent="0.25">
      <c r="A60" s="81" t="s">
        <v>522</v>
      </c>
      <c r="S60" s="120"/>
      <c r="T60" s="120"/>
      <c r="U60" s="120"/>
    </row>
    <row r="61" spans="1:21" x14ac:dyDescent="0.25">
      <c r="A61" s="121"/>
      <c r="S61" s="120"/>
      <c r="T61" s="120"/>
      <c r="U61" s="120"/>
    </row>
    <row r="62" spans="1:21" ht="26.25" x14ac:dyDescent="0.4">
      <c r="A62" s="375" t="s">
        <v>427</v>
      </c>
      <c r="B62" s="375"/>
      <c r="C62" s="375"/>
      <c r="D62" s="375"/>
      <c r="E62" s="375"/>
      <c r="F62" s="375"/>
      <c r="G62" s="375"/>
      <c r="H62" s="375"/>
      <c r="I62" s="375"/>
      <c r="J62" s="375"/>
      <c r="K62" s="375"/>
      <c r="L62" s="375"/>
      <c r="M62" s="375"/>
      <c r="S62" s="120"/>
      <c r="T62" s="120"/>
      <c r="U62" s="120"/>
    </row>
    <row r="63" spans="1:21" x14ac:dyDescent="0.25">
      <c r="A63" s="12" t="s">
        <v>426</v>
      </c>
      <c r="B63" s="374">
        <v>2016</v>
      </c>
      <c r="C63" s="374"/>
      <c r="D63" s="374"/>
      <c r="E63" s="374"/>
      <c r="F63" s="374" t="s">
        <v>465</v>
      </c>
      <c r="G63" s="374"/>
      <c r="H63" s="374"/>
      <c r="I63" s="374"/>
      <c r="J63" s="374" t="s">
        <v>492</v>
      </c>
      <c r="K63" s="374"/>
      <c r="L63" s="374"/>
      <c r="M63" s="374"/>
      <c r="S63" s="120"/>
      <c r="T63" s="120"/>
      <c r="U63" s="120"/>
    </row>
    <row r="64" spans="1:21" x14ac:dyDescent="0.25">
      <c r="A64" s="25"/>
      <c r="B64" s="25" t="s">
        <v>235</v>
      </c>
      <c r="C64" s="25" t="s">
        <v>236</v>
      </c>
      <c r="D64" s="25" t="s">
        <v>237</v>
      </c>
      <c r="E64" s="25" t="s">
        <v>238</v>
      </c>
      <c r="F64" s="238" t="s">
        <v>235</v>
      </c>
      <c r="G64" s="238" t="s">
        <v>236</v>
      </c>
      <c r="H64" s="238" t="s">
        <v>237</v>
      </c>
      <c r="I64" s="238" t="s">
        <v>238</v>
      </c>
      <c r="J64" s="238" t="s">
        <v>235</v>
      </c>
      <c r="K64" s="238" t="s">
        <v>236</v>
      </c>
      <c r="L64" s="238" t="s">
        <v>237</v>
      </c>
      <c r="M64" s="238" t="s">
        <v>238</v>
      </c>
      <c r="S64" s="122"/>
      <c r="T64" s="122"/>
      <c r="U64" s="122"/>
    </row>
    <row r="65" spans="1:21" x14ac:dyDescent="0.25">
      <c r="A65" s="6" t="s">
        <v>79</v>
      </c>
      <c r="B65" s="6">
        <v>861</v>
      </c>
      <c r="C65" s="6">
        <v>958</v>
      </c>
      <c r="D65" s="6">
        <v>4</v>
      </c>
      <c r="E65" s="6">
        <v>1823</v>
      </c>
      <c r="F65" s="234">
        <v>976</v>
      </c>
      <c r="G65" s="234">
        <v>1045</v>
      </c>
      <c r="H65" s="234">
        <v>6</v>
      </c>
      <c r="I65" s="234">
        <v>2018</v>
      </c>
      <c r="J65" s="234">
        <f>SUM(J66:J75)</f>
        <v>1138</v>
      </c>
      <c r="K65" s="234">
        <f>SUM(K66:K75)</f>
        <v>1036</v>
      </c>
      <c r="L65" s="234">
        <f>SUM(L66:L75)</f>
        <v>7</v>
      </c>
      <c r="M65" s="234">
        <f>SUM(M66:M75)</f>
        <v>2181</v>
      </c>
    </row>
    <row r="66" spans="1:21" x14ac:dyDescent="0.25">
      <c r="A66" s="25" t="s">
        <v>69</v>
      </c>
      <c r="B66" s="25">
        <v>33</v>
      </c>
      <c r="C66" s="25">
        <v>42</v>
      </c>
      <c r="D66" s="25"/>
      <c r="E66" s="25">
        <v>75</v>
      </c>
      <c r="F66" s="238">
        <v>30</v>
      </c>
      <c r="G66" s="238">
        <v>37</v>
      </c>
      <c r="H66" s="238">
        <v>0</v>
      </c>
      <c r="I66" s="238">
        <v>67</v>
      </c>
      <c r="J66" s="290">
        <v>33</v>
      </c>
      <c r="K66" s="290">
        <v>39</v>
      </c>
      <c r="L66" s="290">
        <v>0</v>
      </c>
      <c r="M66" s="290">
        <v>72</v>
      </c>
    </row>
    <row r="67" spans="1:21" x14ac:dyDescent="0.25">
      <c r="A67" s="25" t="s">
        <v>91</v>
      </c>
      <c r="B67" s="25">
        <v>92</v>
      </c>
      <c r="C67" s="25">
        <v>88</v>
      </c>
      <c r="D67" s="25"/>
      <c r="E67" s="25">
        <v>180</v>
      </c>
      <c r="F67" s="238">
        <v>100</v>
      </c>
      <c r="G67" s="238">
        <v>90</v>
      </c>
      <c r="H67" s="238">
        <v>0</v>
      </c>
      <c r="I67" s="238">
        <v>190</v>
      </c>
      <c r="J67" s="290">
        <v>113</v>
      </c>
      <c r="K67" s="290">
        <v>89</v>
      </c>
      <c r="L67" s="290">
        <v>0</v>
      </c>
      <c r="M67" s="290">
        <v>202</v>
      </c>
    </row>
    <row r="68" spans="1:21" x14ac:dyDescent="0.25">
      <c r="A68" s="25" t="s">
        <v>72</v>
      </c>
      <c r="B68" s="25">
        <v>76</v>
      </c>
      <c r="C68" s="25">
        <v>72</v>
      </c>
      <c r="D68" s="25"/>
      <c r="E68" s="25">
        <v>148</v>
      </c>
      <c r="F68" s="238">
        <v>75</v>
      </c>
      <c r="G68" s="238">
        <v>69</v>
      </c>
      <c r="H68" s="238">
        <v>0</v>
      </c>
      <c r="I68" s="238">
        <v>144</v>
      </c>
      <c r="J68" s="290">
        <v>102</v>
      </c>
      <c r="K68" s="290">
        <v>70</v>
      </c>
      <c r="L68" s="290">
        <v>0</v>
      </c>
      <c r="M68" s="290">
        <v>172</v>
      </c>
    </row>
    <row r="69" spans="1:21" x14ac:dyDescent="0.25">
      <c r="A69" s="25" t="s">
        <v>74</v>
      </c>
      <c r="B69" s="25">
        <v>77</v>
      </c>
      <c r="C69" s="25">
        <v>85</v>
      </c>
      <c r="D69" s="25">
        <v>1</v>
      </c>
      <c r="E69" s="25">
        <v>163</v>
      </c>
      <c r="F69" s="238">
        <v>81</v>
      </c>
      <c r="G69" s="238">
        <v>84</v>
      </c>
      <c r="H69" s="238">
        <v>2</v>
      </c>
      <c r="I69" s="238">
        <v>167</v>
      </c>
      <c r="J69" s="290">
        <v>92</v>
      </c>
      <c r="K69" s="290">
        <v>80</v>
      </c>
      <c r="L69" s="290">
        <v>1</v>
      </c>
      <c r="M69" s="290">
        <v>173</v>
      </c>
    </row>
    <row r="70" spans="1:21" x14ac:dyDescent="0.25">
      <c r="A70" s="25" t="s">
        <v>73</v>
      </c>
      <c r="B70" s="25">
        <v>69</v>
      </c>
      <c r="C70" s="25">
        <v>98</v>
      </c>
      <c r="D70" s="25"/>
      <c r="E70" s="25">
        <v>167</v>
      </c>
      <c r="F70" s="238">
        <v>75</v>
      </c>
      <c r="G70" s="238">
        <v>101</v>
      </c>
      <c r="H70" s="238">
        <v>0</v>
      </c>
      <c r="I70" s="238">
        <v>176</v>
      </c>
      <c r="J70" s="290">
        <v>91</v>
      </c>
      <c r="K70" s="290">
        <v>100</v>
      </c>
      <c r="L70" s="290">
        <v>3</v>
      </c>
      <c r="M70" s="290">
        <v>194</v>
      </c>
    </row>
    <row r="71" spans="1:21" x14ac:dyDescent="0.25">
      <c r="A71" s="25" t="s">
        <v>75</v>
      </c>
      <c r="B71" s="25">
        <v>85</v>
      </c>
      <c r="C71" s="25">
        <v>128</v>
      </c>
      <c r="D71" s="25"/>
      <c r="E71" s="25">
        <v>213</v>
      </c>
      <c r="F71" s="238">
        <v>86</v>
      </c>
      <c r="G71" s="238">
        <v>127</v>
      </c>
      <c r="H71" s="238">
        <v>0</v>
      </c>
      <c r="I71" s="238">
        <v>213</v>
      </c>
      <c r="J71" s="290">
        <v>99</v>
      </c>
      <c r="K71" s="290">
        <v>133</v>
      </c>
      <c r="L71" s="290">
        <v>0</v>
      </c>
      <c r="M71" s="290">
        <v>232</v>
      </c>
    </row>
    <row r="72" spans="1:21" x14ac:dyDescent="0.25">
      <c r="A72" s="25" t="s">
        <v>76</v>
      </c>
      <c r="B72" s="25">
        <v>214</v>
      </c>
      <c r="C72" s="25">
        <v>164</v>
      </c>
      <c r="D72" s="25">
        <v>3</v>
      </c>
      <c r="E72" s="25">
        <v>381</v>
      </c>
      <c r="F72" s="238">
        <v>226</v>
      </c>
      <c r="G72" s="238">
        <v>168</v>
      </c>
      <c r="H72" s="238">
        <v>3</v>
      </c>
      <c r="I72" s="238">
        <v>397</v>
      </c>
      <c r="J72" s="290">
        <v>262</v>
      </c>
      <c r="K72" s="290">
        <v>165</v>
      </c>
      <c r="L72" s="290">
        <v>2</v>
      </c>
      <c r="M72" s="290">
        <v>429</v>
      </c>
    </row>
    <row r="73" spans="1:21" x14ac:dyDescent="0.25">
      <c r="A73" s="25" t="s">
        <v>77</v>
      </c>
      <c r="B73" s="25">
        <v>93</v>
      </c>
      <c r="C73" s="25">
        <v>109</v>
      </c>
      <c r="D73" s="25"/>
      <c r="E73" s="25">
        <v>202</v>
      </c>
      <c r="F73" s="238">
        <v>100</v>
      </c>
      <c r="G73" s="238">
        <v>121</v>
      </c>
      <c r="H73" s="238">
        <v>0</v>
      </c>
      <c r="I73" s="238">
        <v>212</v>
      </c>
      <c r="J73" s="290">
        <v>113</v>
      </c>
      <c r="K73" s="290">
        <v>103</v>
      </c>
      <c r="L73" s="290">
        <v>0</v>
      </c>
      <c r="M73" s="290">
        <v>216</v>
      </c>
    </row>
    <row r="74" spans="1:21" s="236" customFormat="1" x14ac:dyDescent="0.25">
      <c r="A74" s="238" t="s">
        <v>494</v>
      </c>
      <c r="B74" s="238"/>
      <c r="C74" s="238"/>
      <c r="D74" s="238"/>
      <c r="E74" s="238"/>
      <c r="F74" s="238"/>
      <c r="G74" s="238"/>
      <c r="H74" s="238"/>
      <c r="I74" s="238"/>
      <c r="J74" s="290">
        <v>83</v>
      </c>
      <c r="K74" s="290">
        <v>80</v>
      </c>
      <c r="L74" s="290">
        <v>0</v>
      </c>
      <c r="M74" s="290">
        <v>163</v>
      </c>
    </row>
    <row r="75" spans="1:21" x14ac:dyDescent="0.25">
      <c r="A75" s="25" t="s">
        <v>78</v>
      </c>
      <c r="B75" s="25">
        <v>122</v>
      </c>
      <c r="C75" s="25">
        <v>172</v>
      </c>
      <c r="D75" s="25"/>
      <c r="E75" s="25">
        <v>294</v>
      </c>
      <c r="F75" s="238">
        <v>129</v>
      </c>
      <c r="G75" s="238">
        <v>172</v>
      </c>
      <c r="H75" s="238">
        <v>1</v>
      </c>
      <c r="I75" s="238">
        <v>302</v>
      </c>
      <c r="J75" s="290">
        <v>150</v>
      </c>
      <c r="K75" s="290">
        <v>177</v>
      </c>
      <c r="L75" s="290">
        <v>1</v>
      </c>
      <c r="M75" s="290">
        <v>328</v>
      </c>
    </row>
    <row r="76" spans="1:21" x14ac:dyDescent="0.25">
      <c r="A76" s="81" t="s">
        <v>239</v>
      </c>
      <c r="O76" s="236"/>
      <c r="U76"/>
    </row>
    <row r="77" spans="1:21" x14ac:dyDescent="0.25">
      <c r="O77" s="236"/>
      <c r="U77"/>
    </row>
    <row r="78" spans="1:21" x14ac:dyDescent="0.25">
      <c r="O78" s="236"/>
      <c r="U78"/>
    </row>
  </sheetData>
  <mergeCells count="7">
    <mergeCell ref="B63:E63"/>
    <mergeCell ref="F63:I63"/>
    <mergeCell ref="A62:M62"/>
    <mergeCell ref="J63:M63"/>
    <mergeCell ref="A7:U7"/>
    <mergeCell ref="A29:U29"/>
    <mergeCell ref="A47:O47"/>
  </mergeCells>
  <hyperlinks>
    <hyperlink ref="F8" display="2005/06"/>
  </hyperlink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Membership!B9:R9</xm:f>
              <xm:sqref>U9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Membership!G10:R10</xm:f>
              <xm:sqref>U10</xm:sqref>
            </x14:sparkline>
            <x14:sparkline>
              <xm:f>Membership!G11:R11</xm:f>
              <xm:sqref>U11</xm:sqref>
            </x14:sparkline>
            <x14:sparkline>
              <xm:f>Membership!G12:R12</xm:f>
              <xm:sqref>U12</xm:sqref>
            </x14:sparkline>
            <x14:sparkline>
              <xm:f>Membership!G13:R13</xm:f>
              <xm:sqref>U13</xm:sqref>
            </x14:sparkline>
            <x14:sparkline>
              <xm:f>Membership!G14:R14</xm:f>
              <xm:sqref>U14</xm:sqref>
            </x14:sparkline>
            <x14:sparkline>
              <xm:f>Membership!G15:R15</xm:f>
              <xm:sqref>U15</xm:sqref>
            </x14:sparkline>
            <x14:sparkline>
              <xm:f>Membership!G16:R16</xm:f>
              <xm:sqref>U16</xm:sqref>
            </x14:sparkline>
            <x14:sparkline>
              <xm:f>Membership!G17:R17</xm:f>
              <xm:sqref>U17</xm:sqref>
            </x14:sparkline>
            <x14:sparkline>
              <xm:f>Membership!G18:R18</xm:f>
              <xm:sqref>U18</xm:sqref>
            </x14:sparkline>
            <x14:sparkline>
              <xm:f>Membership!G19:R19</xm:f>
              <xm:sqref>U19</xm:sqref>
            </x14:sparkline>
            <x14:sparkline>
              <xm:f>Membership!G20:R20</xm:f>
              <xm:sqref>U20</xm:sqref>
            </x14:sparkline>
            <x14:sparkline>
              <xm:f>Membership!G21:R21</xm:f>
              <xm:sqref>U21</xm:sqref>
            </x14:sparkline>
            <x14:sparkline>
              <xm:f>Membership!G22:R22</xm:f>
              <xm:sqref>U22</xm:sqref>
            </x14:sparkline>
            <x14:sparkline>
              <xm:f>Membership!G23:R23</xm:f>
              <xm:sqref>U23</xm:sqref>
            </x14:sparkline>
            <x14:sparkline>
              <xm:f>Membership!G24:R24</xm:f>
              <xm:sqref>U24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Membership!B31:R31</xm:f>
              <xm:sqref>U31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Membership!G32:R32</xm:f>
              <xm:sqref>U32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Membership!B49:K49</xm:f>
              <xm:sqref>O49</xm:sqref>
            </x14:sparkline>
            <x14:sparkline>
              <xm:f>Membership!B50:K50</xm:f>
              <xm:sqref>O50</xm:sqref>
            </x14:sparkline>
            <x14:sparkline>
              <xm:f>Membership!B51:K51</xm:f>
              <xm:sqref>O51</xm:sqref>
            </x14:sparkline>
            <x14:sparkline>
              <xm:f>Membership!B52:K52</xm:f>
              <xm:sqref>O52</xm:sqref>
            </x14:sparkline>
            <x14:sparkline>
              <xm:f>Membership!B53:K53</xm:f>
              <xm:sqref>O53</xm:sqref>
            </x14:sparkline>
            <x14:sparkline>
              <xm:f>Membership!B54:K54</xm:f>
              <xm:sqref>O54</xm:sqref>
            </x14:sparkline>
            <x14:sparkline>
              <xm:f>Membership!B55:K55</xm:f>
              <xm:sqref>O55</xm:sqref>
            </x14:sparkline>
            <x14:sparkline>
              <xm:f>Membership!B56:K56</xm:f>
              <xm:sqref>O56</xm:sqref>
            </x14:sparkline>
            <x14:sparkline>
              <xm:f>Membership!B57:K57</xm:f>
              <xm:sqref>O57</xm:sqref>
            </x14:sparkline>
            <x14:sparkline>
              <xm:f>Membership!B58:K58</xm:f>
              <xm:sqref>O58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Membership!G38:R38</xm:f>
              <xm:sqref>U38</xm:sqref>
            </x14:sparkline>
            <x14:sparkline>
              <xm:f>Membership!G39:R39</xm:f>
              <xm:sqref>U39</xm:sqref>
            </x14:sparkline>
            <x14:sparkline>
              <xm:f>Membership!G40:R40</xm:f>
              <xm:sqref>U40</xm:sqref>
            </x14:sparkline>
            <x14:sparkline>
              <xm:f>Membership!G41:R41</xm:f>
              <xm:sqref>U41</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H22"/>
  <sheetViews>
    <sheetView showGridLines="0" zoomScale="85" zoomScaleNormal="85" workbookViewId="0">
      <selection activeCell="AA18" sqref="AA18"/>
    </sheetView>
  </sheetViews>
  <sheetFormatPr defaultRowHeight="15" x14ac:dyDescent="0.25"/>
  <cols>
    <col min="1" max="1" width="8" style="236" customWidth="1"/>
    <col min="2" max="2" width="22" style="236" customWidth="1"/>
    <col min="3" max="3" width="24.42578125" style="236" customWidth="1"/>
    <col min="4" max="25" width="10.140625" style="236" customWidth="1"/>
    <col min="26" max="27" width="9.140625" style="236"/>
    <col min="28" max="30" width="11.7109375" style="236" customWidth="1"/>
    <col min="31" max="31" width="19" style="236" customWidth="1"/>
    <col min="32" max="259" width="9.140625" style="236"/>
    <col min="260" max="260" width="26.42578125" style="236" bestFit="1" customWidth="1"/>
    <col min="261" max="261" width="31.5703125" style="236" bestFit="1" customWidth="1"/>
    <col min="262" max="283" width="9.140625" style="236"/>
    <col min="284" max="285" width="13.140625" style="236" customWidth="1"/>
    <col min="286" max="286" width="14.42578125" style="236" customWidth="1"/>
    <col min="287" max="515" width="9.140625" style="236"/>
    <col min="516" max="516" width="26.42578125" style="236" bestFit="1" customWidth="1"/>
    <col min="517" max="517" width="31.5703125" style="236" bestFit="1" customWidth="1"/>
    <col min="518" max="539" width="9.140625" style="236"/>
    <col min="540" max="541" width="13.140625" style="236" customWidth="1"/>
    <col min="542" max="542" width="14.42578125" style="236" customWidth="1"/>
    <col min="543" max="771" width="9.140625" style="236"/>
    <col min="772" max="772" width="26.42578125" style="236" bestFit="1" customWidth="1"/>
    <col min="773" max="773" width="31.5703125" style="236" bestFit="1" customWidth="1"/>
    <col min="774" max="795" width="9.140625" style="236"/>
    <col min="796" max="797" width="13.140625" style="236" customWidth="1"/>
    <col min="798" max="798" width="14.42578125" style="236" customWidth="1"/>
    <col min="799" max="1027" width="9.140625" style="236"/>
    <col min="1028" max="1028" width="26.42578125" style="236" bestFit="1" customWidth="1"/>
    <col min="1029" max="1029" width="31.5703125" style="236" bestFit="1" customWidth="1"/>
    <col min="1030" max="1051" width="9.140625" style="236"/>
    <col min="1052" max="1053" width="13.140625" style="236" customWidth="1"/>
    <col min="1054" max="1054" width="14.42578125" style="236" customWidth="1"/>
    <col min="1055" max="1283" width="9.140625" style="236"/>
    <col min="1284" max="1284" width="26.42578125" style="236" bestFit="1" customWidth="1"/>
    <col min="1285" max="1285" width="31.5703125" style="236" bestFit="1" customWidth="1"/>
    <col min="1286" max="1307" width="9.140625" style="236"/>
    <col min="1308" max="1309" width="13.140625" style="236" customWidth="1"/>
    <col min="1310" max="1310" width="14.42578125" style="236" customWidth="1"/>
    <col min="1311" max="1539" width="9.140625" style="236"/>
    <col min="1540" max="1540" width="26.42578125" style="236" bestFit="1" customWidth="1"/>
    <col min="1541" max="1541" width="31.5703125" style="236" bestFit="1" customWidth="1"/>
    <col min="1542" max="1563" width="9.140625" style="236"/>
    <col min="1564" max="1565" width="13.140625" style="236" customWidth="1"/>
    <col min="1566" max="1566" width="14.42578125" style="236" customWidth="1"/>
    <col min="1567" max="1795" width="9.140625" style="236"/>
    <col min="1796" max="1796" width="26.42578125" style="236" bestFit="1" customWidth="1"/>
    <col min="1797" max="1797" width="31.5703125" style="236" bestFit="1" customWidth="1"/>
    <col min="1798" max="1819" width="9.140625" style="236"/>
    <col min="1820" max="1821" width="13.140625" style="236" customWidth="1"/>
    <col min="1822" max="1822" width="14.42578125" style="236" customWidth="1"/>
    <col min="1823" max="2051" width="9.140625" style="236"/>
    <col min="2052" max="2052" width="26.42578125" style="236" bestFit="1" customWidth="1"/>
    <col min="2053" max="2053" width="31.5703125" style="236" bestFit="1" customWidth="1"/>
    <col min="2054" max="2075" width="9.140625" style="236"/>
    <col min="2076" max="2077" width="13.140625" style="236" customWidth="1"/>
    <col min="2078" max="2078" width="14.42578125" style="236" customWidth="1"/>
    <col min="2079" max="2307" width="9.140625" style="236"/>
    <col min="2308" max="2308" width="26.42578125" style="236" bestFit="1" customWidth="1"/>
    <col min="2309" max="2309" width="31.5703125" style="236" bestFit="1" customWidth="1"/>
    <col min="2310" max="2331" width="9.140625" style="236"/>
    <col min="2332" max="2333" width="13.140625" style="236" customWidth="1"/>
    <col min="2334" max="2334" width="14.42578125" style="236" customWidth="1"/>
    <col min="2335" max="2563" width="9.140625" style="236"/>
    <col min="2564" max="2564" width="26.42578125" style="236" bestFit="1" customWidth="1"/>
    <col min="2565" max="2565" width="31.5703125" style="236" bestFit="1" customWidth="1"/>
    <col min="2566" max="2587" width="9.140625" style="236"/>
    <col min="2588" max="2589" width="13.140625" style="236" customWidth="1"/>
    <col min="2590" max="2590" width="14.42578125" style="236" customWidth="1"/>
    <col min="2591" max="2819" width="9.140625" style="236"/>
    <col min="2820" max="2820" width="26.42578125" style="236" bestFit="1" customWidth="1"/>
    <col min="2821" max="2821" width="31.5703125" style="236" bestFit="1" customWidth="1"/>
    <col min="2822" max="2843" width="9.140625" style="236"/>
    <col min="2844" max="2845" width="13.140625" style="236" customWidth="1"/>
    <col min="2846" max="2846" width="14.42578125" style="236" customWidth="1"/>
    <col min="2847" max="3075" width="9.140625" style="236"/>
    <col min="3076" max="3076" width="26.42578125" style="236" bestFit="1" customWidth="1"/>
    <col min="3077" max="3077" width="31.5703125" style="236" bestFit="1" customWidth="1"/>
    <col min="3078" max="3099" width="9.140625" style="236"/>
    <col min="3100" max="3101" width="13.140625" style="236" customWidth="1"/>
    <col min="3102" max="3102" width="14.42578125" style="236" customWidth="1"/>
    <col min="3103" max="3331" width="9.140625" style="236"/>
    <col min="3332" max="3332" width="26.42578125" style="236" bestFit="1" customWidth="1"/>
    <col min="3333" max="3333" width="31.5703125" style="236" bestFit="1" customWidth="1"/>
    <col min="3334" max="3355" width="9.140625" style="236"/>
    <col min="3356" max="3357" width="13.140625" style="236" customWidth="1"/>
    <col min="3358" max="3358" width="14.42578125" style="236" customWidth="1"/>
    <col min="3359" max="3587" width="9.140625" style="236"/>
    <col min="3588" max="3588" width="26.42578125" style="236" bestFit="1" customWidth="1"/>
    <col min="3589" max="3589" width="31.5703125" style="236" bestFit="1" customWidth="1"/>
    <col min="3590" max="3611" width="9.140625" style="236"/>
    <col min="3612" max="3613" width="13.140625" style="236" customWidth="1"/>
    <col min="3614" max="3614" width="14.42578125" style="236" customWidth="1"/>
    <col min="3615" max="3843" width="9.140625" style="236"/>
    <col min="3844" max="3844" width="26.42578125" style="236" bestFit="1" customWidth="1"/>
    <col min="3845" max="3845" width="31.5703125" style="236" bestFit="1" customWidth="1"/>
    <col min="3846" max="3867" width="9.140625" style="236"/>
    <col min="3868" max="3869" width="13.140625" style="236" customWidth="1"/>
    <col min="3870" max="3870" width="14.42578125" style="236" customWidth="1"/>
    <col min="3871" max="4099" width="9.140625" style="236"/>
    <col min="4100" max="4100" width="26.42578125" style="236" bestFit="1" customWidth="1"/>
    <col min="4101" max="4101" width="31.5703125" style="236" bestFit="1" customWidth="1"/>
    <col min="4102" max="4123" width="9.140625" style="236"/>
    <col min="4124" max="4125" width="13.140625" style="236" customWidth="1"/>
    <col min="4126" max="4126" width="14.42578125" style="236" customWidth="1"/>
    <col min="4127" max="4355" width="9.140625" style="236"/>
    <col min="4356" max="4356" width="26.42578125" style="236" bestFit="1" customWidth="1"/>
    <col min="4357" max="4357" width="31.5703125" style="236" bestFit="1" customWidth="1"/>
    <col min="4358" max="4379" width="9.140625" style="236"/>
    <col min="4380" max="4381" width="13.140625" style="236" customWidth="1"/>
    <col min="4382" max="4382" width="14.42578125" style="236" customWidth="1"/>
    <col min="4383" max="4611" width="9.140625" style="236"/>
    <col min="4612" max="4612" width="26.42578125" style="236" bestFit="1" customWidth="1"/>
    <col min="4613" max="4613" width="31.5703125" style="236" bestFit="1" customWidth="1"/>
    <col min="4614" max="4635" width="9.140625" style="236"/>
    <col min="4636" max="4637" width="13.140625" style="236" customWidth="1"/>
    <col min="4638" max="4638" width="14.42578125" style="236" customWidth="1"/>
    <col min="4639" max="4867" width="9.140625" style="236"/>
    <col min="4868" max="4868" width="26.42578125" style="236" bestFit="1" customWidth="1"/>
    <col min="4869" max="4869" width="31.5703125" style="236" bestFit="1" customWidth="1"/>
    <col min="4870" max="4891" width="9.140625" style="236"/>
    <col min="4892" max="4893" width="13.140625" style="236" customWidth="1"/>
    <col min="4894" max="4894" width="14.42578125" style="236" customWidth="1"/>
    <col min="4895" max="5123" width="9.140625" style="236"/>
    <col min="5124" max="5124" width="26.42578125" style="236" bestFit="1" customWidth="1"/>
    <col min="5125" max="5125" width="31.5703125" style="236" bestFit="1" customWidth="1"/>
    <col min="5126" max="5147" width="9.140625" style="236"/>
    <col min="5148" max="5149" width="13.140625" style="236" customWidth="1"/>
    <col min="5150" max="5150" width="14.42578125" style="236" customWidth="1"/>
    <col min="5151" max="5379" width="9.140625" style="236"/>
    <col min="5380" max="5380" width="26.42578125" style="236" bestFit="1" customWidth="1"/>
    <col min="5381" max="5381" width="31.5703125" style="236" bestFit="1" customWidth="1"/>
    <col min="5382" max="5403" width="9.140625" style="236"/>
    <col min="5404" max="5405" width="13.140625" style="236" customWidth="1"/>
    <col min="5406" max="5406" width="14.42578125" style="236" customWidth="1"/>
    <col min="5407" max="5635" width="9.140625" style="236"/>
    <col min="5636" max="5636" width="26.42578125" style="236" bestFit="1" customWidth="1"/>
    <col min="5637" max="5637" width="31.5703125" style="236" bestFit="1" customWidth="1"/>
    <col min="5638" max="5659" width="9.140625" style="236"/>
    <col min="5660" max="5661" width="13.140625" style="236" customWidth="1"/>
    <col min="5662" max="5662" width="14.42578125" style="236" customWidth="1"/>
    <col min="5663" max="5891" width="9.140625" style="236"/>
    <col min="5892" max="5892" width="26.42578125" style="236" bestFit="1" customWidth="1"/>
    <col min="5893" max="5893" width="31.5703125" style="236" bestFit="1" customWidth="1"/>
    <col min="5894" max="5915" width="9.140625" style="236"/>
    <col min="5916" max="5917" width="13.140625" style="236" customWidth="1"/>
    <col min="5918" max="5918" width="14.42578125" style="236" customWidth="1"/>
    <col min="5919" max="6147" width="9.140625" style="236"/>
    <col min="6148" max="6148" width="26.42578125" style="236" bestFit="1" customWidth="1"/>
    <col min="6149" max="6149" width="31.5703125" style="236" bestFit="1" customWidth="1"/>
    <col min="6150" max="6171" width="9.140625" style="236"/>
    <col min="6172" max="6173" width="13.140625" style="236" customWidth="1"/>
    <col min="6174" max="6174" width="14.42578125" style="236" customWidth="1"/>
    <col min="6175" max="6403" width="9.140625" style="236"/>
    <col min="6404" max="6404" width="26.42578125" style="236" bestFit="1" customWidth="1"/>
    <col min="6405" max="6405" width="31.5703125" style="236" bestFit="1" customWidth="1"/>
    <col min="6406" max="6427" width="9.140625" style="236"/>
    <col min="6428" max="6429" width="13.140625" style="236" customWidth="1"/>
    <col min="6430" max="6430" width="14.42578125" style="236" customWidth="1"/>
    <col min="6431" max="6659" width="9.140625" style="236"/>
    <col min="6660" max="6660" width="26.42578125" style="236" bestFit="1" customWidth="1"/>
    <col min="6661" max="6661" width="31.5703125" style="236" bestFit="1" customWidth="1"/>
    <col min="6662" max="6683" width="9.140625" style="236"/>
    <col min="6684" max="6685" width="13.140625" style="236" customWidth="1"/>
    <col min="6686" max="6686" width="14.42578125" style="236" customWidth="1"/>
    <col min="6687" max="6915" width="9.140625" style="236"/>
    <col min="6916" max="6916" width="26.42578125" style="236" bestFit="1" customWidth="1"/>
    <col min="6917" max="6917" width="31.5703125" style="236" bestFit="1" customWidth="1"/>
    <col min="6918" max="6939" width="9.140625" style="236"/>
    <col min="6940" max="6941" width="13.140625" style="236" customWidth="1"/>
    <col min="6942" max="6942" width="14.42578125" style="236" customWidth="1"/>
    <col min="6943" max="7171" width="9.140625" style="236"/>
    <col min="7172" max="7172" width="26.42578125" style="236" bestFit="1" customWidth="1"/>
    <col min="7173" max="7173" width="31.5703125" style="236" bestFit="1" customWidth="1"/>
    <col min="7174" max="7195" width="9.140625" style="236"/>
    <col min="7196" max="7197" width="13.140625" style="236" customWidth="1"/>
    <col min="7198" max="7198" width="14.42578125" style="236" customWidth="1"/>
    <col min="7199" max="7427" width="9.140625" style="236"/>
    <col min="7428" max="7428" width="26.42578125" style="236" bestFit="1" customWidth="1"/>
    <col min="7429" max="7429" width="31.5703125" style="236" bestFit="1" customWidth="1"/>
    <col min="7430" max="7451" width="9.140625" style="236"/>
    <col min="7452" max="7453" width="13.140625" style="236" customWidth="1"/>
    <col min="7454" max="7454" width="14.42578125" style="236" customWidth="1"/>
    <col min="7455" max="7683" width="9.140625" style="236"/>
    <col min="7684" max="7684" width="26.42578125" style="236" bestFit="1" customWidth="1"/>
    <col min="7685" max="7685" width="31.5703125" style="236" bestFit="1" customWidth="1"/>
    <col min="7686" max="7707" width="9.140625" style="236"/>
    <col min="7708" max="7709" width="13.140625" style="236" customWidth="1"/>
    <col min="7710" max="7710" width="14.42578125" style="236" customWidth="1"/>
    <col min="7711" max="7939" width="9.140625" style="236"/>
    <col min="7940" max="7940" width="26.42578125" style="236" bestFit="1" customWidth="1"/>
    <col min="7941" max="7941" width="31.5703125" style="236" bestFit="1" customWidth="1"/>
    <col min="7942" max="7963" width="9.140625" style="236"/>
    <col min="7964" max="7965" width="13.140625" style="236" customWidth="1"/>
    <col min="7966" max="7966" width="14.42578125" style="236" customWidth="1"/>
    <col min="7967" max="8195" width="9.140625" style="236"/>
    <col min="8196" max="8196" width="26.42578125" style="236" bestFit="1" customWidth="1"/>
    <col min="8197" max="8197" width="31.5703125" style="236" bestFit="1" customWidth="1"/>
    <col min="8198" max="8219" width="9.140625" style="236"/>
    <col min="8220" max="8221" width="13.140625" style="236" customWidth="1"/>
    <col min="8222" max="8222" width="14.42578125" style="236" customWidth="1"/>
    <col min="8223" max="8451" width="9.140625" style="236"/>
    <col min="8452" max="8452" width="26.42578125" style="236" bestFit="1" customWidth="1"/>
    <col min="8453" max="8453" width="31.5703125" style="236" bestFit="1" customWidth="1"/>
    <col min="8454" max="8475" width="9.140625" style="236"/>
    <col min="8476" max="8477" width="13.140625" style="236" customWidth="1"/>
    <col min="8478" max="8478" width="14.42578125" style="236" customWidth="1"/>
    <col min="8479" max="8707" width="9.140625" style="236"/>
    <col min="8708" max="8708" width="26.42578125" style="236" bestFit="1" customWidth="1"/>
    <col min="8709" max="8709" width="31.5703125" style="236" bestFit="1" customWidth="1"/>
    <col min="8710" max="8731" width="9.140625" style="236"/>
    <col min="8732" max="8733" width="13.140625" style="236" customWidth="1"/>
    <col min="8734" max="8734" width="14.42578125" style="236" customWidth="1"/>
    <col min="8735" max="8963" width="9.140625" style="236"/>
    <col min="8964" max="8964" width="26.42578125" style="236" bestFit="1" customWidth="1"/>
    <col min="8965" max="8965" width="31.5703125" style="236" bestFit="1" customWidth="1"/>
    <col min="8966" max="8987" width="9.140625" style="236"/>
    <col min="8988" max="8989" width="13.140625" style="236" customWidth="1"/>
    <col min="8990" max="8990" width="14.42578125" style="236" customWidth="1"/>
    <col min="8991" max="9219" width="9.140625" style="236"/>
    <col min="9220" max="9220" width="26.42578125" style="236" bestFit="1" customWidth="1"/>
    <col min="9221" max="9221" width="31.5703125" style="236" bestFit="1" customWidth="1"/>
    <col min="9222" max="9243" width="9.140625" style="236"/>
    <col min="9244" max="9245" width="13.140625" style="236" customWidth="1"/>
    <col min="9246" max="9246" width="14.42578125" style="236" customWidth="1"/>
    <col min="9247" max="9475" width="9.140625" style="236"/>
    <col min="9476" max="9476" width="26.42578125" style="236" bestFit="1" customWidth="1"/>
    <col min="9477" max="9477" width="31.5703125" style="236" bestFit="1" customWidth="1"/>
    <col min="9478" max="9499" width="9.140625" style="236"/>
    <col min="9500" max="9501" width="13.140625" style="236" customWidth="1"/>
    <col min="9502" max="9502" width="14.42578125" style="236" customWidth="1"/>
    <col min="9503" max="9731" width="9.140625" style="236"/>
    <col min="9732" max="9732" width="26.42578125" style="236" bestFit="1" customWidth="1"/>
    <col min="9733" max="9733" width="31.5703125" style="236" bestFit="1" customWidth="1"/>
    <col min="9734" max="9755" width="9.140625" style="236"/>
    <col min="9756" max="9757" width="13.140625" style="236" customWidth="1"/>
    <col min="9758" max="9758" width="14.42578125" style="236" customWidth="1"/>
    <col min="9759" max="9987" width="9.140625" style="236"/>
    <col min="9988" max="9988" width="26.42578125" style="236" bestFit="1" customWidth="1"/>
    <col min="9989" max="9989" width="31.5703125" style="236" bestFit="1" customWidth="1"/>
    <col min="9990" max="10011" width="9.140625" style="236"/>
    <col min="10012" max="10013" width="13.140625" style="236" customWidth="1"/>
    <col min="10014" max="10014" width="14.42578125" style="236" customWidth="1"/>
    <col min="10015" max="10243" width="9.140625" style="236"/>
    <col min="10244" max="10244" width="26.42578125" style="236" bestFit="1" customWidth="1"/>
    <col min="10245" max="10245" width="31.5703125" style="236" bestFit="1" customWidth="1"/>
    <col min="10246" max="10267" width="9.140625" style="236"/>
    <col min="10268" max="10269" width="13.140625" style="236" customWidth="1"/>
    <col min="10270" max="10270" width="14.42578125" style="236" customWidth="1"/>
    <col min="10271" max="10499" width="9.140625" style="236"/>
    <col min="10500" max="10500" width="26.42578125" style="236" bestFit="1" customWidth="1"/>
    <col min="10501" max="10501" width="31.5703125" style="236" bestFit="1" customWidth="1"/>
    <col min="10502" max="10523" width="9.140625" style="236"/>
    <col min="10524" max="10525" width="13.140625" style="236" customWidth="1"/>
    <col min="10526" max="10526" width="14.42578125" style="236" customWidth="1"/>
    <col min="10527" max="10755" width="9.140625" style="236"/>
    <col min="10756" max="10756" width="26.42578125" style="236" bestFit="1" customWidth="1"/>
    <col min="10757" max="10757" width="31.5703125" style="236" bestFit="1" customWidth="1"/>
    <col min="10758" max="10779" width="9.140625" style="236"/>
    <col min="10780" max="10781" width="13.140625" style="236" customWidth="1"/>
    <col min="10782" max="10782" width="14.42578125" style="236" customWidth="1"/>
    <col min="10783" max="11011" width="9.140625" style="236"/>
    <col min="11012" max="11012" width="26.42578125" style="236" bestFit="1" customWidth="1"/>
    <col min="11013" max="11013" width="31.5703125" style="236" bestFit="1" customWidth="1"/>
    <col min="11014" max="11035" width="9.140625" style="236"/>
    <col min="11036" max="11037" width="13.140625" style="236" customWidth="1"/>
    <col min="11038" max="11038" width="14.42578125" style="236" customWidth="1"/>
    <col min="11039" max="11267" width="9.140625" style="236"/>
    <col min="11268" max="11268" width="26.42578125" style="236" bestFit="1" customWidth="1"/>
    <col min="11269" max="11269" width="31.5703125" style="236" bestFit="1" customWidth="1"/>
    <col min="11270" max="11291" width="9.140625" style="236"/>
    <col min="11292" max="11293" width="13.140625" style="236" customWidth="1"/>
    <col min="11294" max="11294" width="14.42578125" style="236" customWidth="1"/>
    <col min="11295" max="11523" width="9.140625" style="236"/>
    <col min="11524" max="11524" width="26.42578125" style="236" bestFit="1" customWidth="1"/>
    <col min="11525" max="11525" width="31.5703125" style="236" bestFit="1" customWidth="1"/>
    <col min="11526" max="11547" width="9.140625" style="236"/>
    <col min="11548" max="11549" width="13.140625" style="236" customWidth="1"/>
    <col min="11550" max="11550" width="14.42578125" style="236" customWidth="1"/>
    <col min="11551" max="11779" width="9.140625" style="236"/>
    <col min="11780" max="11780" width="26.42578125" style="236" bestFit="1" customWidth="1"/>
    <col min="11781" max="11781" width="31.5703125" style="236" bestFit="1" customWidth="1"/>
    <col min="11782" max="11803" width="9.140625" style="236"/>
    <col min="11804" max="11805" width="13.140625" style="236" customWidth="1"/>
    <col min="11806" max="11806" width="14.42578125" style="236" customWidth="1"/>
    <col min="11807" max="12035" width="9.140625" style="236"/>
    <col min="12036" max="12036" width="26.42578125" style="236" bestFit="1" customWidth="1"/>
    <col min="12037" max="12037" width="31.5703125" style="236" bestFit="1" customWidth="1"/>
    <col min="12038" max="12059" width="9.140625" style="236"/>
    <col min="12060" max="12061" width="13.140625" style="236" customWidth="1"/>
    <col min="12062" max="12062" width="14.42578125" style="236" customWidth="1"/>
    <col min="12063" max="12291" width="9.140625" style="236"/>
    <col min="12292" max="12292" width="26.42578125" style="236" bestFit="1" customWidth="1"/>
    <col min="12293" max="12293" width="31.5703125" style="236" bestFit="1" customWidth="1"/>
    <col min="12294" max="12315" width="9.140625" style="236"/>
    <col min="12316" max="12317" width="13.140625" style="236" customWidth="1"/>
    <col min="12318" max="12318" width="14.42578125" style="236" customWidth="1"/>
    <col min="12319" max="12547" width="9.140625" style="236"/>
    <col min="12548" max="12548" width="26.42578125" style="236" bestFit="1" customWidth="1"/>
    <col min="12549" max="12549" width="31.5703125" style="236" bestFit="1" customWidth="1"/>
    <col min="12550" max="12571" width="9.140625" style="236"/>
    <col min="12572" max="12573" width="13.140625" style="236" customWidth="1"/>
    <col min="12574" max="12574" width="14.42578125" style="236" customWidth="1"/>
    <col min="12575" max="12803" width="9.140625" style="236"/>
    <col min="12804" max="12804" width="26.42578125" style="236" bestFit="1" customWidth="1"/>
    <col min="12805" max="12805" width="31.5703125" style="236" bestFit="1" customWidth="1"/>
    <col min="12806" max="12827" width="9.140625" style="236"/>
    <col min="12828" max="12829" width="13.140625" style="236" customWidth="1"/>
    <col min="12830" max="12830" width="14.42578125" style="236" customWidth="1"/>
    <col min="12831" max="13059" width="9.140625" style="236"/>
    <col min="13060" max="13060" width="26.42578125" style="236" bestFit="1" customWidth="1"/>
    <col min="13061" max="13061" width="31.5703125" style="236" bestFit="1" customWidth="1"/>
    <col min="13062" max="13083" width="9.140625" style="236"/>
    <col min="13084" max="13085" width="13.140625" style="236" customWidth="1"/>
    <col min="13086" max="13086" width="14.42578125" style="236" customWidth="1"/>
    <col min="13087" max="13315" width="9.140625" style="236"/>
    <col min="13316" max="13316" width="26.42578125" style="236" bestFit="1" customWidth="1"/>
    <col min="13317" max="13317" width="31.5703125" style="236" bestFit="1" customWidth="1"/>
    <col min="13318" max="13339" width="9.140625" style="236"/>
    <col min="13340" max="13341" width="13.140625" style="236" customWidth="1"/>
    <col min="13342" max="13342" width="14.42578125" style="236" customWidth="1"/>
    <col min="13343" max="13571" width="9.140625" style="236"/>
    <col min="13572" max="13572" width="26.42578125" style="236" bestFit="1" customWidth="1"/>
    <col min="13573" max="13573" width="31.5703125" style="236" bestFit="1" customWidth="1"/>
    <col min="13574" max="13595" width="9.140625" style="236"/>
    <col min="13596" max="13597" width="13.140625" style="236" customWidth="1"/>
    <col min="13598" max="13598" width="14.42578125" style="236" customWidth="1"/>
    <col min="13599" max="13827" width="9.140625" style="236"/>
    <col min="13828" max="13828" width="26.42578125" style="236" bestFit="1" customWidth="1"/>
    <col min="13829" max="13829" width="31.5703125" style="236" bestFit="1" customWidth="1"/>
    <col min="13830" max="13851" width="9.140625" style="236"/>
    <col min="13852" max="13853" width="13.140625" style="236" customWidth="1"/>
    <col min="13854" max="13854" width="14.42578125" style="236" customWidth="1"/>
    <col min="13855" max="14083" width="9.140625" style="236"/>
    <col min="14084" max="14084" width="26.42578125" style="236" bestFit="1" customWidth="1"/>
    <col min="14085" max="14085" width="31.5703125" style="236" bestFit="1" customWidth="1"/>
    <col min="14086" max="14107" width="9.140625" style="236"/>
    <col min="14108" max="14109" width="13.140625" style="236" customWidth="1"/>
    <col min="14110" max="14110" width="14.42578125" style="236" customWidth="1"/>
    <col min="14111" max="14339" width="9.140625" style="236"/>
    <col min="14340" max="14340" width="26.42578125" style="236" bestFit="1" customWidth="1"/>
    <col min="14341" max="14341" width="31.5703125" style="236" bestFit="1" customWidth="1"/>
    <col min="14342" max="14363" width="9.140625" style="236"/>
    <col min="14364" max="14365" width="13.140625" style="236" customWidth="1"/>
    <col min="14366" max="14366" width="14.42578125" style="236" customWidth="1"/>
    <col min="14367" max="14595" width="9.140625" style="236"/>
    <col min="14596" max="14596" width="26.42578125" style="236" bestFit="1" customWidth="1"/>
    <col min="14597" max="14597" width="31.5703125" style="236" bestFit="1" customWidth="1"/>
    <col min="14598" max="14619" width="9.140625" style="236"/>
    <col min="14620" max="14621" width="13.140625" style="236" customWidth="1"/>
    <col min="14622" max="14622" width="14.42578125" style="236" customWidth="1"/>
    <col min="14623" max="14851" width="9.140625" style="236"/>
    <col min="14852" max="14852" width="26.42578125" style="236" bestFit="1" customWidth="1"/>
    <col min="14853" max="14853" width="31.5703125" style="236" bestFit="1" customWidth="1"/>
    <col min="14854" max="14875" width="9.140625" style="236"/>
    <col min="14876" max="14877" width="13.140625" style="236" customWidth="1"/>
    <col min="14878" max="14878" width="14.42578125" style="236" customWidth="1"/>
    <col min="14879" max="15107" width="9.140625" style="236"/>
    <col min="15108" max="15108" width="26.42578125" style="236" bestFit="1" customWidth="1"/>
    <col min="15109" max="15109" width="31.5703125" style="236" bestFit="1" customWidth="1"/>
    <col min="15110" max="15131" width="9.140625" style="236"/>
    <col min="15132" max="15133" width="13.140625" style="236" customWidth="1"/>
    <col min="15134" max="15134" width="14.42578125" style="236" customWidth="1"/>
    <col min="15135" max="15363" width="9.140625" style="236"/>
    <col min="15364" max="15364" width="26.42578125" style="236" bestFit="1" customWidth="1"/>
    <col min="15365" max="15365" width="31.5703125" style="236" bestFit="1" customWidth="1"/>
    <col min="15366" max="15387" width="9.140625" style="236"/>
    <col min="15388" max="15389" width="13.140625" style="236" customWidth="1"/>
    <col min="15390" max="15390" width="14.42578125" style="236" customWidth="1"/>
    <col min="15391" max="15619" width="9.140625" style="236"/>
    <col min="15620" max="15620" width="26.42578125" style="236" bestFit="1" customWidth="1"/>
    <col min="15621" max="15621" width="31.5703125" style="236" bestFit="1" customWidth="1"/>
    <col min="15622" max="15643" width="9.140625" style="236"/>
    <col min="15644" max="15645" width="13.140625" style="236" customWidth="1"/>
    <col min="15646" max="15646" width="14.42578125" style="236" customWidth="1"/>
    <col min="15647" max="15875" width="9.140625" style="236"/>
    <col min="15876" max="15876" width="26.42578125" style="236" bestFit="1" customWidth="1"/>
    <col min="15877" max="15877" width="31.5703125" style="236" bestFit="1" customWidth="1"/>
    <col min="15878" max="15899" width="9.140625" style="236"/>
    <col min="15900" max="15901" width="13.140625" style="236" customWidth="1"/>
    <col min="15902" max="15902" width="14.42578125" style="236" customWidth="1"/>
    <col min="15903" max="16131" width="9.140625" style="236"/>
    <col min="16132" max="16132" width="26.42578125" style="236" bestFit="1" customWidth="1"/>
    <col min="16133" max="16133" width="31.5703125" style="236" bestFit="1" customWidth="1"/>
    <col min="16134" max="16155" width="9.140625" style="236"/>
    <col min="16156" max="16157" width="13.140625" style="236" customWidth="1"/>
    <col min="16158" max="16158" width="14.42578125" style="236" customWidth="1"/>
    <col min="16159" max="16384" width="9.140625" style="236"/>
  </cols>
  <sheetData>
    <row r="4" spans="1:34" ht="26.25" x14ac:dyDescent="0.4">
      <c r="A4" s="123" t="s">
        <v>240</v>
      </c>
      <c r="B4" s="39"/>
      <c r="C4" s="39"/>
      <c r="D4" s="39"/>
      <c r="E4" s="39"/>
      <c r="F4" s="39"/>
      <c r="G4" s="39"/>
      <c r="H4" s="39"/>
    </row>
    <row r="5" spans="1:34" ht="54" customHeight="1" x14ac:dyDescent="0.25">
      <c r="A5" s="376" t="s">
        <v>241</v>
      </c>
      <c r="B5" s="376"/>
      <c r="C5" s="376"/>
      <c r="D5" s="376"/>
      <c r="E5" s="376"/>
      <c r="F5" s="376"/>
      <c r="G5" s="376"/>
      <c r="H5" s="376"/>
      <c r="I5" s="376"/>
      <c r="J5" s="376"/>
      <c r="K5" s="376"/>
      <c r="L5" s="281"/>
      <c r="M5" s="281"/>
      <c r="N5" s="281"/>
      <c r="O5" s="281"/>
      <c r="P5" s="124"/>
      <c r="Q5" s="124"/>
      <c r="R5" s="124"/>
      <c r="S5" s="124"/>
      <c r="T5" s="124"/>
      <c r="U5" s="124"/>
      <c r="V5" s="124"/>
      <c r="W5" s="124"/>
      <c r="X5" s="124"/>
      <c r="Y5" s="124"/>
      <c r="Z5" s="124"/>
      <c r="AA5" s="124"/>
    </row>
    <row r="7" spans="1:34" s="81" customFormat="1" ht="60" x14ac:dyDescent="0.25">
      <c r="A7" s="282" t="s">
        <v>242</v>
      </c>
      <c r="B7" s="282" t="s">
        <v>243</v>
      </c>
      <c r="C7" s="282" t="s">
        <v>24</v>
      </c>
      <c r="D7" s="125">
        <v>1994</v>
      </c>
      <c r="E7" s="125">
        <v>1995</v>
      </c>
      <c r="F7" s="125">
        <v>1996</v>
      </c>
      <c r="G7" s="125">
        <v>1997</v>
      </c>
      <c r="H7" s="125">
        <v>1998</v>
      </c>
      <c r="I7" s="125">
        <v>1999</v>
      </c>
      <c r="J7" s="125">
        <v>2000</v>
      </c>
      <c r="K7" s="125">
        <v>2001</v>
      </c>
      <c r="L7" s="125">
        <v>2002</v>
      </c>
      <c r="M7" s="125">
        <v>2003</v>
      </c>
      <c r="N7" s="125">
        <v>2004</v>
      </c>
      <c r="O7" s="125">
        <v>2005</v>
      </c>
      <c r="P7" s="125">
        <v>2006</v>
      </c>
      <c r="Q7" s="125">
        <v>2007</v>
      </c>
      <c r="R7" s="125">
        <v>2008</v>
      </c>
      <c r="S7" s="125">
        <v>2009</v>
      </c>
      <c r="T7" s="125">
        <v>2010</v>
      </c>
      <c r="U7" s="125">
        <v>2011</v>
      </c>
      <c r="V7" s="125">
        <v>2012</v>
      </c>
      <c r="W7" s="125">
        <v>2013</v>
      </c>
      <c r="X7" s="125">
        <v>2014</v>
      </c>
      <c r="Y7" s="125">
        <v>2015</v>
      </c>
      <c r="Z7" s="125">
        <v>2016</v>
      </c>
      <c r="AA7" s="125">
        <v>2017</v>
      </c>
      <c r="AB7" s="126" t="s">
        <v>489</v>
      </c>
      <c r="AC7" s="126" t="s">
        <v>490</v>
      </c>
      <c r="AD7" s="126" t="s">
        <v>491</v>
      </c>
      <c r="AE7" s="126" t="s">
        <v>445</v>
      </c>
    </row>
    <row r="8" spans="1:34" s="81" customFormat="1" x14ac:dyDescent="0.25">
      <c r="A8" s="127" t="s">
        <v>79</v>
      </c>
      <c r="B8" s="127"/>
      <c r="C8" s="127" t="s">
        <v>25</v>
      </c>
      <c r="D8" s="128">
        <v>701</v>
      </c>
      <c r="E8" s="128">
        <v>1200</v>
      </c>
      <c r="F8" s="128">
        <v>1406</v>
      </c>
      <c r="G8" s="128">
        <v>1596</v>
      </c>
      <c r="H8" s="128">
        <v>1693</v>
      </c>
      <c r="I8" s="128">
        <v>1946</v>
      </c>
      <c r="J8" s="128">
        <v>2478</v>
      </c>
      <c r="K8" s="128">
        <v>2133</v>
      </c>
      <c r="L8" s="128">
        <v>2177</v>
      </c>
      <c r="M8" s="128">
        <v>2512</v>
      </c>
      <c r="N8" s="128">
        <v>2800</v>
      </c>
      <c r="O8" s="128">
        <v>2985</v>
      </c>
      <c r="P8" s="128">
        <v>3512</v>
      </c>
      <c r="Q8" s="128">
        <v>3526</v>
      </c>
      <c r="R8" s="128">
        <v>3717</v>
      </c>
      <c r="S8" s="128">
        <v>4100</v>
      </c>
      <c r="T8" s="128">
        <v>4463</v>
      </c>
      <c r="U8" s="128">
        <v>4421</v>
      </c>
      <c r="V8" s="128">
        <v>4648</v>
      </c>
      <c r="W8" s="128">
        <v>4540</v>
      </c>
      <c r="X8" s="128">
        <v>4685</v>
      </c>
      <c r="Y8" s="128">
        <v>4855</v>
      </c>
      <c r="Z8" s="128">
        <v>5293</v>
      </c>
      <c r="AA8" s="128">
        <v>5588</v>
      </c>
      <c r="AB8" s="128">
        <f>AA8-Q8</f>
        <v>2062</v>
      </c>
      <c r="AC8" s="7">
        <f>(AA8-Q8)/Q8</f>
        <v>0.58479863868406123</v>
      </c>
      <c r="AD8" s="129">
        <f>AA8/AA8</f>
        <v>1</v>
      </c>
      <c r="AE8" s="4"/>
    </row>
    <row r="9" spans="1:34" s="81" customFormat="1" x14ac:dyDescent="0.25">
      <c r="A9" s="131"/>
      <c r="B9" s="131" t="s">
        <v>69</v>
      </c>
      <c r="C9" s="127" t="s">
        <v>244</v>
      </c>
      <c r="D9" s="132" t="s">
        <v>70</v>
      </c>
      <c r="E9" s="132" t="s">
        <v>70</v>
      </c>
      <c r="F9" s="132" t="s">
        <v>70</v>
      </c>
      <c r="G9" s="132" t="s">
        <v>70</v>
      </c>
      <c r="H9" s="132" t="s">
        <v>70</v>
      </c>
      <c r="I9" s="132" t="s">
        <v>70</v>
      </c>
      <c r="J9" s="132" t="s">
        <v>70</v>
      </c>
      <c r="K9" s="132" t="s">
        <v>70</v>
      </c>
      <c r="L9" s="132" t="s">
        <v>70</v>
      </c>
      <c r="M9" s="132" t="s">
        <v>70</v>
      </c>
      <c r="N9" s="132" t="s">
        <v>70</v>
      </c>
      <c r="O9" s="132" t="s">
        <v>70</v>
      </c>
      <c r="P9" s="132" t="s">
        <v>70</v>
      </c>
      <c r="Q9" s="132">
        <v>326</v>
      </c>
      <c r="R9" s="132">
        <v>325</v>
      </c>
      <c r="S9" s="132">
        <v>395</v>
      </c>
      <c r="T9" s="132">
        <v>402</v>
      </c>
      <c r="U9" s="132">
        <v>403</v>
      </c>
      <c r="V9" s="132">
        <v>399</v>
      </c>
      <c r="W9" s="132">
        <v>391</v>
      </c>
      <c r="X9" s="132">
        <v>357</v>
      </c>
      <c r="Y9" s="132">
        <v>366</v>
      </c>
      <c r="Z9" s="132">
        <v>357</v>
      </c>
      <c r="AA9" s="41">
        <v>359</v>
      </c>
      <c r="AB9" s="132">
        <f>AA9-Q9</f>
        <v>33</v>
      </c>
      <c r="AC9" s="27">
        <f t="shared" ref="AC9:AC19" si="0">(AA9-Q9)/Q9</f>
        <v>0.10122699386503067</v>
      </c>
      <c r="AD9" s="133">
        <f>AA9/AA8</f>
        <v>6.4244810307802436E-2</v>
      </c>
      <c r="AE9" s="131"/>
      <c r="AG9" s="134"/>
      <c r="AH9" s="135"/>
    </row>
    <row r="10" spans="1:34" s="81" customFormat="1" x14ac:dyDescent="0.25">
      <c r="A10" s="127"/>
      <c r="B10" s="127" t="s">
        <v>91</v>
      </c>
      <c r="C10" s="127" t="s">
        <v>244</v>
      </c>
      <c r="D10" s="132" t="s">
        <v>70</v>
      </c>
      <c r="E10" s="132" t="s">
        <v>70</v>
      </c>
      <c r="F10" s="132" t="s">
        <v>70</v>
      </c>
      <c r="G10" s="132" t="s">
        <v>70</v>
      </c>
      <c r="H10" s="132" t="s">
        <v>70</v>
      </c>
      <c r="I10" s="132" t="s">
        <v>70</v>
      </c>
      <c r="J10" s="132" t="s">
        <v>70</v>
      </c>
      <c r="K10" s="132" t="s">
        <v>70</v>
      </c>
      <c r="L10" s="132" t="s">
        <v>70</v>
      </c>
      <c r="M10" s="132" t="s">
        <v>70</v>
      </c>
      <c r="N10" s="132" t="s">
        <v>70</v>
      </c>
      <c r="O10" s="132" t="s">
        <v>70</v>
      </c>
      <c r="P10" s="132" t="s">
        <v>70</v>
      </c>
      <c r="Q10" s="132">
        <v>499</v>
      </c>
      <c r="R10" s="132">
        <v>579</v>
      </c>
      <c r="S10" s="132">
        <v>568</v>
      </c>
      <c r="T10" s="132">
        <v>567</v>
      </c>
      <c r="U10" s="132">
        <v>568</v>
      </c>
      <c r="V10" s="132">
        <v>640</v>
      </c>
      <c r="W10" s="132">
        <v>661</v>
      </c>
      <c r="X10" s="132">
        <v>642</v>
      </c>
      <c r="Y10" s="132">
        <v>690</v>
      </c>
      <c r="Z10" s="132">
        <v>733</v>
      </c>
      <c r="AA10" s="41">
        <v>712</v>
      </c>
      <c r="AB10" s="132">
        <f t="shared" ref="AB10:AB16" si="1">AA10-Q10</f>
        <v>213</v>
      </c>
      <c r="AC10" s="27">
        <f t="shared" si="0"/>
        <v>0.42685370741482964</v>
      </c>
      <c r="AD10" s="133">
        <f>AA10/AA8</f>
        <v>0.12741589119541877</v>
      </c>
      <c r="AE10" s="131"/>
      <c r="AG10" s="134"/>
      <c r="AH10" s="135"/>
    </row>
    <row r="11" spans="1:34" s="81" customFormat="1" x14ac:dyDescent="0.25">
      <c r="A11" s="131"/>
      <c r="B11" s="131" t="s">
        <v>72</v>
      </c>
      <c r="C11" s="127" t="s">
        <v>244</v>
      </c>
      <c r="D11" s="132" t="s">
        <v>70</v>
      </c>
      <c r="E11" s="132" t="s">
        <v>70</v>
      </c>
      <c r="F11" s="132" t="s">
        <v>70</v>
      </c>
      <c r="G11" s="132" t="s">
        <v>70</v>
      </c>
      <c r="H11" s="132" t="s">
        <v>70</v>
      </c>
      <c r="I11" s="132" t="s">
        <v>70</v>
      </c>
      <c r="J11" s="132" t="s">
        <v>70</v>
      </c>
      <c r="K11" s="132" t="s">
        <v>70</v>
      </c>
      <c r="L11" s="132" t="s">
        <v>70</v>
      </c>
      <c r="M11" s="132" t="s">
        <v>70</v>
      </c>
      <c r="N11" s="132" t="s">
        <v>70</v>
      </c>
      <c r="O11" s="132" t="s">
        <v>70</v>
      </c>
      <c r="P11" s="132" t="s">
        <v>70</v>
      </c>
      <c r="Q11" s="132">
        <v>319</v>
      </c>
      <c r="R11" s="132">
        <v>351</v>
      </c>
      <c r="S11" s="132">
        <v>398</v>
      </c>
      <c r="T11" s="132">
        <v>410</v>
      </c>
      <c r="U11" s="132">
        <v>436</v>
      </c>
      <c r="V11" s="132">
        <v>450</v>
      </c>
      <c r="W11" s="132">
        <v>432</v>
      </c>
      <c r="X11" s="132">
        <v>481</v>
      </c>
      <c r="Y11" s="132">
        <v>522</v>
      </c>
      <c r="Z11" s="132">
        <v>563</v>
      </c>
      <c r="AA11" s="41">
        <v>648</v>
      </c>
      <c r="AB11" s="132">
        <f t="shared" si="1"/>
        <v>329</v>
      </c>
      <c r="AC11" s="27">
        <f t="shared" si="0"/>
        <v>1.0313479623824451</v>
      </c>
      <c r="AD11" s="133">
        <f>AA11/AA8</f>
        <v>0.11596277738010022</v>
      </c>
      <c r="AE11" s="131"/>
      <c r="AG11" s="134"/>
      <c r="AH11" s="135"/>
    </row>
    <row r="12" spans="1:34" s="81" customFormat="1" x14ac:dyDescent="0.25">
      <c r="A12" s="127"/>
      <c r="B12" s="127" t="s">
        <v>74</v>
      </c>
      <c r="C12" s="127" t="s">
        <v>244</v>
      </c>
      <c r="D12" s="132" t="s">
        <v>70</v>
      </c>
      <c r="E12" s="132" t="s">
        <v>70</v>
      </c>
      <c r="F12" s="132" t="s">
        <v>70</v>
      </c>
      <c r="G12" s="132" t="s">
        <v>70</v>
      </c>
      <c r="H12" s="132" t="s">
        <v>70</v>
      </c>
      <c r="I12" s="132" t="s">
        <v>70</v>
      </c>
      <c r="J12" s="132" t="s">
        <v>70</v>
      </c>
      <c r="K12" s="132" t="s">
        <v>70</v>
      </c>
      <c r="L12" s="132" t="s">
        <v>70</v>
      </c>
      <c r="M12" s="132" t="s">
        <v>70</v>
      </c>
      <c r="N12" s="132" t="s">
        <v>70</v>
      </c>
      <c r="O12" s="132" t="s">
        <v>70</v>
      </c>
      <c r="P12" s="132" t="s">
        <v>70</v>
      </c>
      <c r="Q12" s="132">
        <v>329</v>
      </c>
      <c r="R12" s="132">
        <v>299</v>
      </c>
      <c r="S12" s="132">
        <v>298</v>
      </c>
      <c r="T12" s="132">
        <v>314</v>
      </c>
      <c r="U12" s="132">
        <v>338</v>
      </c>
      <c r="V12" s="132">
        <v>394</v>
      </c>
      <c r="W12" s="132">
        <v>394</v>
      </c>
      <c r="X12" s="132">
        <v>384</v>
      </c>
      <c r="Y12" s="132">
        <v>354</v>
      </c>
      <c r="Z12" s="132">
        <v>425</v>
      </c>
      <c r="AA12" s="41">
        <v>391</v>
      </c>
      <c r="AB12" s="132">
        <f t="shared" si="1"/>
        <v>62</v>
      </c>
      <c r="AC12" s="27">
        <f t="shared" si="0"/>
        <v>0.18844984802431611</v>
      </c>
      <c r="AD12" s="133">
        <f>AA12/AA8</f>
        <v>6.9971367215461711E-2</v>
      </c>
      <c r="AE12" s="131"/>
      <c r="AG12" s="134"/>
      <c r="AH12" s="135"/>
    </row>
    <row r="13" spans="1:34" s="81" customFormat="1" x14ac:dyDescent="0.25">
      <c r="A13" s="127"/>
      <c r="B13" s="127" t="s">
        <v>73</v>
      </c>
      <c r="C13" s="127" t="s">
        <v>244</v>
      </c>
      <c r="D13" s="132" t="s">
        <v>70</v>
      </c>
      <c r="E13" s="132" t="s">
        <v>70</v>
      </c>
      <c r="F13" s="132" t="s">
        <v>70</v>
      </c>
      <c r="G13" s="132" t="s">
        <v>70</v>
      </c>
      <c r="H13" s="132" t="s">
        <v>70</v>
      </c>
      <c r="I13" s="132" t="s">
        <v>70</v>
      </c>
      <c r="J13" s="132" t="s">
        <v>70</v>
      </c>
      <c r="K13" s="132" t="s">
        <v>70</v>
      </c>
      <c r="L13" s="132" t="s">
        <v>70</v>
      </c>
      <c r="M13" s="132" t="s">
        <v>70</v>
      </c>
      <c r="N13" s="132" t="s">
        <v>70</v>
      </c>
      <c r="O13" s="132" t="s">
        <v>70</v>
      </c>
      <c r="P13" s="132" t="s">
        <v>70</v>
      </c>
      <c r="Q13" s="132">
        <v>293</v>
      </c>
      <c r="R13" s="132">
        <v>315</v>
      </c>
      <c r="S13" s="132">
        <v>311</v>
      </c>
      <c r="T13" s="132">
        <v>351</v>
      </c>
      <c r="U13" s="132">
        <v>307</v>
      </c>
      <c r="V13" s="132">
        <v>310</v>
      </c>
      <c r="W13" s="132">
        <v>329</v>
      </c>
      <c r="X13" s="132">
        <v>345</v>
      </c>
      <c r="Y13" s="132">
        <v>383</v>
      </c>
      <c r="Z13" s="132">
        <v>473</v>
      </c>
      <c r="AA13" s="41">
        <v>448</v>
      </c>
      <c r="AB13" s="132">
        <f t="shared" si="1"/>
        <v>155</v>
      </c>
      <c r="AC13" s="27">
        <f t="shared" si="0"/>
        <v>0.52901023890784982</v>
      </c>
      <c r="AD13" s="133">
        <f>AA13/AA8</f>
        <v>8.0171796707229778E-2</v>
      </c>
      <c r="AE13" s="131"/>
      <c r="AG13" s="134"/>
      <c r="AH13" s="135"/>
    </row>
    <row r="14" spans="1:34" s="81" customFormat="1" x14ac:dyDescent="0.25">
      <c r="A14" s="127"/>
      <c r="B14" s="127" t="s">
        <v>75</v>
      </c>
      <c r="C14" s="127" t="s">
        <v>244</v>
      </c>
      <c r="D14" s="132" t="s">
        <v>70</v>
      </c>
      <c r="E14" s="132" t="s">
        <v>70</v>
      </c>
      <c r="F14" s="132" t="s">
        <v>70</v>
      </c>
      <c r="G14" s="132" t="s">
        <v>70</v>
      </c>
      <c r="H14" s="132" t="s">
        <v>70</v>
      </c>
      <c r="I14" s="132" t="s">
        <v>70</v>
      </c>
      <c r="J14" s="132" t="s">
        <v>70</v>
      </c>
      <c r="K14" s="132" t="s">
        <v>70</v>
      </c>
      <c r="L14" s="132" t="s">
        <v>70</v>
      </c>
      <c r="M14" s="132" t="s">
        <v>70</v>
      </c>
      <c r="N14" s="132" t="s">
        <v>70</v>
      </c>
      <c r="O14" s="132" t="s">
        <v>70</v>
      </c>
      <c r="P14" s="132" t="s">
        <v>70</v>
      </c>
      <c r="Q14" s="132">
        <v>505</v>
      </c>
      <c r="R14" s="132">
        <v>512</v>
      </c>
      <c r="S14" s="132">
        <v>532</v>
      </c>
      <c r="T14" s="132">
        <v>629</v>
      </c>
      <c r="U14" s="132">
        <v>610</v>
      </c>
      <c r="V14" s="132">
        <v>699</v>
      </c>
      <c r="W14" s="132">
        <v>713</v>
      </c>
      <c r="X14" s="132">
        <v>776</v>
      </c>
      <c r="Y14" s="132">
        <v>797</v>
      </c>
      <c r="Z14" s="132">
        <v>811</v>
      </c>
      <c r="AA14" s="41">
        <v>875</v>
      </c>
      <c r="AB14" s="132">
        <f t="shared" si="1"/>
        <v>370</v>
      </c>
      <c r="AC14" s="27">
        <f t="shared" si="0"/>
        <v>0.73267326732673266</v>
      </c>
      <c r="AD14" s="133">
        <f>AA14/AA8</f>
        <v>0.15658554044380815</v>
      </c>
      <c r="AE14" s="131"/>
      <c r="AG14" s="134"/>
      <c r="AH14" s="135"/>
    </row>
    <row r="15" spans="1:34" s="81" customFormat="1" x14ac:dyDescent="0.25">
      <c r="A15" s="127"/>
      <c r="B15" s="127" t="s">
        <v>77</v>
      </c>
      <c r="C15" s="127" t="s">
        <v>244</v>
      </c>
      <c r="D15" s="132" t="s">
        <v>70</v>
      </c>
      <c r="E15" s="132" t="s">
        <v>70</v>
      </c>
      <c r="F15" s="132" t="s">
        <v>70</v>
      </c>
      <c r="G15" s="132" t="s">
        <v>70</v>
      </c>
      <c r="H15" s="132" t="s">
        <v>70</v>
      </c>
      <c r="I15" s="132" t="s">
        <v>70</v>
      </c>
      <c r="J15" s="132" t="s">
        <v>70</v>
      </c>
      <c r="K15" s="132" t="s">
        <v>70</v>
      </c>
      <c r="L15" s="132" t="s">
        <v>70</v>
      </c>
      <c r="M15" s="132" t="s">
        <v>70</v>
      </c>
      <c r="N15" s="132" t="s">
        <v>70</v>
      </c>
      <c r="O15" s="132" t="s">
        <v>70</v>
      </c>
      <c r="P15" s="132" t="s">
        <v>70</v>
      </c>
      <c r="Q15" s="132">
        <v>786</v>
      </c>
      <c r="R15" s="132">
        <v>896</v>
      </c>
      <c r="S15" s="132">
        <v>1073</v>
      </c>
      <c r="T15" s="132">
        <v>1179</v>
      </c>
      <c r="U15" s="132">
        <v>1140</v>
      </c>
      <c r="V15" s="132">
        <v>1162</v>
      </c>
      <c r="W15" s="132">
        <v>1056</v>
      </c>
      <c r="X15" s="132">
        <v>1107</v>
      </c>
      <c r="Y15" s="132">
        <v>1158</v>
      </c>
      <c r="Z15" s="132">
        <v>1277</v>
      </c>
      <c r="AA15" s="41">
        <v>1408</v>
      </c>
      <c r="AB15" s="132">
        <f t="shared" si="1"/>
        <v>622</v>
      </c>
      <c r="AC15" s="27">
        <f t="shared" si="0"/>
        <v>0.79134860050890588</v>
      </c>
      <c r="AD15" s="133">
        <f>AA15/AA8</f>
        <v>0.25196850393700787</v>
      </c>
      <c r="AE15" s="131"/>
      <c r="AG15" s="134"/>
      <c r="AH15" s="135"/>
    </row>
    <row r="16" spans="1:34" s="81" customFormat="1" x14ac:dyDescent="0.25">
      <c r="A16" s="127"/>
      <c r="B16" s="127" t="s">
        <v>78</v>
      </c>
      <c r="C16" s="127" t="s">
        <v>244</v>
      </c>
      <c r="D16" s="132" t="s">
        <v>70</v>
      </c>
      <c r="E16" s="132" t="s">
        <v>70</v>
      </c>
      <c r="F16" s="132" t="s">
        <v>70</v>
      </c>
      <c r="G16" s="132" t="s">
        <v>70</v>
      </c>
      <c r="H16" s="132" t="s">
        <v>70</v>
      </c>
      <c r="I16" s="132" t="s">
        <v>70</v>
      </c>
      <c r="J16" s="132" t="s">
        <v>70</v>
      </c>
      <c r="K16" s="132" t="s">
        <v>70</v>
      </c>
      <c r="L16" s="132" t="s">
        <v>70</v>
      </c>
      <c r="M16" s="132" t="s">
        <v>70</v>
      </c>
      <c r="N16" s="132" t="s">
        <v>70</v>
      </c>
      <c r="O16" s="132" t="s">
        <v>70</v>
      </c>
      <c r="P16" s="132" t="s">
        <v>70</v>
      </c>
      <c r="Q16" s="132">
        <v>451</v>
      </c>
      <c r="R16" s="132">
        <v>440</v>
      </c>
      <c r="S16" s="132">
        <v>514</v>
      </c>
      <c r="T16" s="132">
        <v>599</v>
      </c>
      <c r="U16" s="132">
        <v>603</v>
      </c>
      <c r="V16" s="132">
        <v>586</v>
      </c>
      <c r="W16" s="132">
        <v>564</v>
      </c>
      <c r="X16" s="132">
        <v>583</v>
      </c>
      <c r="Y16" s="132">
        <v>585</v>
      </c>
      <c r="Z16" s="132">
        <v>654</v>
      </c>
      <c r="AA16" s="41">
        <v>747</v>
      </c>
      <c r="AB16" s="132">
        <f t="shared" si="1"/>
        <v>296</v>
      </c>
      <c r="AC16" s="27">
        <f t="shared" si="0"/>
        <v>0.65631929046563198</v>
      </c>
      <c r="AD16" s="133">
        <f>AA16/AA8</f>
        <v>0.13367931281317108</v>
      </c>
      <c r="AE16" s="131"/>
      <c r="AG16" s="134"/>
      <c r="AH16" s="135"/>
    </row>
    <row r="17" spans="1:31" s="81" customFormat="1" x14ac:dyDescent="0.25">
      <c r="A17" s="127"/>
      <c r="B17" s="127"/>
      <c r="C17" s="127"/>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27"/>
      <c r="AD17" s="129"/>
      <c r="AE17" s="4"/>
    </row>
    <row r="18" spans="1:31" s="81" customFormat="1" x14ac:dyDescent="0.25">
      <c r="A18" s="127" t="s">
        <v>79</v>
      </c>
      <c r="B18" s="127"/>
      <c r="C18" s="127" t="s">
        <v>245</v>
      </c>
      <c r="D18" s="128">
        <v>380</v>
      </c>
      <c r="E18" s="128">
        <v>550</v>
      </c>
      <c r="F18" s="128">
        <v>561</v>
      </c>
      <c r="G18" s="128">
        <v>643</v>
      </c>
      <c r="H18" s="128">
        <v>675</v>
      </c>
      <c r="I18" s="128">
        <v>806</v>
      </c>
      <c r="J18" s="128">
        <v>911</v>
      </c>
      <c r="K18" s="128">
        <v>799</v>
      </c>
      <c r="L18" s="128">
        <v>796</v>
      </c>
      <c r="M18" s="128">
        <v>913</v>
      </c>
      <c r="N18" s="128">
        <v>1142</v>
      </c>
      <c r="O18" s="128">
        <v>1301</v>
      </c>
      <c r="P18" s="128">
        <v>1361</v>
      </c>
      <c r="Q18" s="128">
        <v>1407</v>
      </c>
      <c r="R18" s="128">
        <v>1607</v>
      </c>
      <c r="S18" s="128">
        <v>1435</v>
      </c>
      <c r="T18" s="128">
        <v>1458</v>
      </c>
      <c r="U18" s="128">
        <v>1458</v>
      </c>
      <c r="V18" s="128">
        <v>1422</v>
      </c>
      <c r="W18" s="128">
        <v>1508</v>
      </c>
      <c r="X18" s="128">
        <v>1588</v>
      </c>
      <c r="Y18" s="128">
        <v>1684</v>
      </c>
      <c r="Z18" s="128">
        <v>2073</v>
      </c>
      <c r="AA18" s="128">
        <v>2131</v>
      </c>
      <c r="AB18" s="128">
        <f>AA18-Q18</f>
        <v>724</v>
      </c>
      <c r="AC18" s="7">
        <f t="shared" si="0"/>
        <v>0.51457000710732059</v>
      </c>
      <c r="AD18" s="136" t="s">
        <v>70</v>
      </c>
      <c r="AE18" s="4"/>
    </row>
    <row r="19" spans="1:31" s="81" customFormat="1" x14ac:dyDescent="0.25">
      <c r="A19" s="127" t="s">
        <v>79</v>
      </c>
      <c r="B19" s="127"/>
      <c r="C19" s="127" t="s">
        <v>246</v>
      </c>
      <c r="D19" s="253">
        <v>150000</v>
      </c>
      <c r="E19" s="253">
        <v>375000</v>
      </c>
      <c r="F19" s="253">
        <v>512000</v>
      </c>
      <c r="G19" s="253">
        <v>457000</v>
      </c>
      <c r="H19" s="253">
        <v>600000</v>
      </c>
      <c r="I19" s="253">
        <v>712000</v>
      </c>
      <c r="J19" s="253">
        <v>800000</v>
      </c>
      <c r="K19" s="253">
        <v>650000</v>
      </c>
      <c r="L19" s="253">
        <v>650000</v>
      </c>
      <c r="M19" s="253">
        <v>800000</v>
      </c>
      <c r="N19" s="253">
        <v>800000</v>
      </c>
      <c r="O19" s="253">
        <v>850000</v>
      </c>
      <c r="P19" s="254">
        <v>1000000</v>
      </c>
      <c r="Q19" s="254">
        <v>900000</v>
      </c>
      <c r="R19" s="254">
        <v>950000</v>
      </c>
      <c r="S19" s="254">
        <v>1062000</v>
      </c>
      <c r="T19" s="254">
        <v>1172000</v>
      </c>
      <c r="U19" s="254">
        <v>1700000</v>
      </c>
      <c r="V19" s="254">
        <v>2000000</v>
      </c>
      <c r="W19" s="254">
        <v>2100000</v>
      </c>
      <c r="X19" s="254">
        <v>3000000</v>
      </c>
      <c r="Y19" s="254">
        <v>3400000</v>
      </c>
      <c r="Z19" s="252">
        <v>3000000</v>
      </c>
      <c r="AA19" s="307">
        <v>2520000</v>
      </c>
      <c r="AB19" s="128">
        <f>AA19-Q19</f>
        <v>1620000</v>
      </c>
      <c r="AC19" s="7">
        <f t="shared" si="0"/>
        <v>1.8</v>
      </c>
      <c r="AD19" s="136" t="s">
        <v>70</v>
      </c>
      <c r="AE19" s="4"/>
    </row>
    <row r="20" spans="1:31" s="81" customFormat="1" ht="15.75" x14ac:dyDescent="0.25">
      <c r="A20" s="127" t="s">
        <v>79</v>
      </c>
      <c r="B20" s="127"/>
      <c r="C20" s="127" t="s">
        <v>247</v>
      </c>
      <c r="D20" s="132" t="s">
        <v>70</v>
      </c>
      <c r="E20" s="132" t="s">
        <v>70</v>
      </c>
      <c r="F20" s="132" t="s">
        <v>70</v>
      </c>
      <c r="G20" s="132" t="s">
        <v>70</v>
      </c>
      <c r="H20" s="132" t="s">
        <v>70</v>
      </c>
      <c r="I20" s="132" t="s">
        <v>70</v>
      </c>
      <c r="J20" s="132" t="s">
        <v>70</v>
      </c>
      <c r="K20" s="132" t="s">
        <v>70</v>
      </c>
      <c r="L20" s="132" t="s">
        <v>70</v>
      </c>
      <c r="M20" s="132" t="s">
        <v>70</v>
      </c>
      <c r="N20" s="132" t="s">
        <v>70</v>
      </c>
      <c r="O20" s="132" t="s">
        <v>70</v>
      </c>
      <c r="P20" s="132" t="s">
        <v>70</v>
      </c>
      <c r="Q20" s="132" t="s">
        <v>70</v>
      </c>
      <c r="R20" s="132" t="s">
        <v>70</v>
      </c>
      <c r="S20" s="132" t="s">
        <v>70</v>
      </c>
      <c r="T20" s="132" t="s">
        <v>70</v>
      </c>
      <c r="U20" s="132" t="s">
        <v>70</v>
      </c>
      <c r="V20" s="132" t="s">
        <v>70</v>
      </c>
      <c r="W20" s="132" t="s">
        <v>70</v>
      </c>
      <c r="X20" s="128">
        <v>39780</v>
      </c>
      <c r="Y20" s="128">
        <v>39608</v>
      </c>
      <c r="Z20" s="128">
        <v>40800</v>
      </c>
      <c r="AA20" s="128">
        <v>46400</v>
      </c>
      <c r="AB20" s="132" t="s">
        <v>70</v>
      </c>
      <c r="AC20" s="128" t="s">
        <v>70</v>
      </c>
      <c r="AD20" s="137" t="s">
        <v>70</v>
      </c>
      <c r="AE20" s="4"/>
    </row>
    <row r="21" spans="1:31" s="81" customFormat="1" x14ac:dyDescent="0.25">
      <c r="A21" s="48" t="s">
        <v>488</v>
      </c>
    </row>
    <row r="22" spans="1:31" x14ac:dyDescent="0.25">
      <c r="A22" s="79" t="s">
        <v>248</v>
      </c>
    </row>
  </sheetData>
  <mergeCells count="1">
    <mergeCell ref="A5:K5"/>
  </mergeCells>
  <pageMargins left="0.7" right="0.7" top="0.75" bottom="0.75" header="0.3" footer="0.3"/>
  <pageSetup paperSize="9" orientation="portrait" horizontalDpi="90" verticalDpi="90"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Open Days'!D8:AA8</xm:f>
              <xm:sqref>AE8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Open Days'!Q9:AA9</xm:f>
              <xm:sqref>AE9</xm:sqref>
            </x14:sparkline>
            <x14:sparkline>
              <xm:f>'Heritage Open Days'!Q10:AA10</xm:f>
              <xm:sqref>AE10</xm:sqref>
            </x14:sparkline>
            <x14:sparkline>
              <xm:f>'Heritage Open Days'!Q11:AA11</xm:f>
              <xm:sqref>AE11</xm:sqref>
            </x14:sparkline>
            <x14:sparkline>
              <xm:f>'Heritage Open Days'!Q12:AA12</xm:f>
              <xm:sqref>AE12</xm:sqref>
            </x14:sparkline>
            <x14:sparkline>
              <xm:f>'Heritage Open Days'!Q13:AA13</xm:f>
              <xm:sqref>AE13</xm:sqref>
            </x14:sparkline>
            <x14:sparkline>
              <xm:f>'Heritage Open Days'!Q14:AA14</xm:f>
              <xm:sqref>AE14</xm:sqref>
            </x14:sparkline>
            <x14:sparkline>
              <xm:f>'Heritage Open Days'!Q15:AA15</xm:f>
              <xm:sqref>AE15</xm:sqref>
            </x14:sparkline>
            <x14:sparkline>
              <xm:f>'Heritage Open Days'!Q16:AA16</xm:f>
              <xm:sqref>AE16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Open Days'!D18:AA18</xm:f>
              <xm:sqref>AE18</xm:sqref>
            </x14:sparkline>
            <x14:sparkline>
              <xm:f>'Heritage Open Days'!D19:AA19</xm:f>
              <xm:sqref>AE19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68"/>
  <sheetViews>
    <sheetView showGridLines="0" showRowColHeaders="0" zoomScale="85" zoomScaleNormal="85" workbookViewId="0"/>
  </sheetViews>
  <sheetFormatPr defaultRowHeight="15" x14ac:dyDescent="0.25"/>
  <cols>
    <col min="1" max="1" width="54.140625" customWidth="1"/>
    <col min="2" max="7" width="11" customWidth="1"/>
    <col min="8" max="14" width="11.140625" customWidth="1"/>
    <col min="15" max="15" width="10.7109375" customWidth="1"/>
    <col min="16" max="16" width="10.42578125" customWidth="1"/>
    <col min="17" max="18" width="10.42578125" style="236" customWidth="1"/>
    <col min="19" max="19" width="13.140625" customWidth="1"/>
    <col min="20" max="20" width="18.28515625" customWidth="1"/>
    <col min="24" max="26" width="17.140625" customWidth="1"/>
    <col min="259" max="259" width="54.140625" customWidth="1"/>
    <col min="260" max="260" width="29.28515625" customWidth="1"/>
    <col min="261" max="261" width="15.42578125" bestFit="1" customWidth="1"/>
    <col min="262" max="272" width="11.140625" bestFit="1" customWidth="1"/>
    <col min="273" max="273" width="10.7109375" bestFit="1" customWidth="1"/>
    <col min="274" max="274" width="10.42578125" customWidth="1"/>
    <col min="275" max="275" width="13.140625" customWidth="1"/>
    <col min="280" max="282" width="17.140625" customWidth="1"/>
    <col min="515" max="515" width="54.140625" customWidth="1"/>
    <col min="516" max="516" width="29.28515625" customWidth="1"/>
    <col min="517" max="517" width="15.42578125" bestFit="1" customWidth="1"/>
    <col min="518" max="528" width="11.140625" bestFit="1" customWidth="1"/>
    <col min="529" max="529" width="10.7109375" bestFit="1" customWidth="1"/>
    <col min="530" max="530" width="10.42578125" customWidth="1"/>
    <col min="531" max="531" width="13.140625" customWidth="1"/>
    <col min="536" max="538" width="17.140625" customWidth="1"/>
    <col min="771" max="771" width="54.140625" customWidth="1"/>
    <col min="772" max="772" width="29.28515625" customWidth="1"/>
    <col min="773" max="773" width="15.42578125" bestFit="1" customWidth="1"/>
    <col min="774" max="784" width="11.140625" bestFit="1" customWidth="1"/>
    <col min="785" max="785" width="10.7109375" bestFit="1" customWidth="1"/>
    <col min="786" max="786" width="10.42578125" customWidth="1"/>
    <col min="787" max="787" width="13.140625" customWidth="1"/>
    <col min="792" max="794" width="17.140625" customWidth="1"/>
    <col min="1027" max="1027" width="54.140625" customWidth="1"/>
    <col min="1028" max="1028" width="29.28515625" customWidth="1"/>
    <col min="1029" max="1029" width="15.42578125" bestFit="1" customWidth="1"/>
    <col min="1030" max="1040" width="11.140625" bestFit="1" customWidth="1"/>
    <col min="1041" max="1041" width="10.7109375" bestFit="1" customWidth="1"/>
    <col min="1042" max="1042" width="10.42578125" customWidth="1"/>
    <col min="1043" max="1043" width="13.140625" customWidth="1"/>
    <col min="1048" max="1050" width="17.140625" customWidth="1"/>
    <col min="1283" max="1283" width="54.140625" customWidth="1"/>
    <col min="1284" max="1284" width="29.28515625" customWidth="1"/>
    <col min="1285" max="1285" width="15.42578125" bestFit="1" customWidth="1"/>
    <col min="1286" max="1296" width="11.140625" bestFit="1" customWidth="1"/>
    <col min="1297" max="1297" width="10.7109375" bestFit="1" customWidth="1"/>
    <col min="1298" max="1298" width="10.42578125" customWidth="1"/>
    <col min="1299" max="1299" width="13.140625" customWidth="1"/>
    <col min="1304" max="1306" width="17.140625" customWidth="1"/>
    <col min="1539" max="1539" width="54.140625" customWidth="1"/>
    <col min="1540" max="1540" width="29.28515625" customWidth="1"/>
    <col min="1541" max="1541" width="15.42578125" bestFit="1" customWidth="1"/>
    <col min="1542" max="1552" width="11.140625" bestFit="1" customWidth="1"/>
    <col min="1553" max="1553" width="10.7109375" bestFit="1" customWidth="1"/>
    <col min="1554" max="1554" width="10.42578125" customWidth="1"/>
    <col min="1555" max="1555" width="13.140625" customWidth="1"/>
    <col min="1560" max="1562" width="17.140625" customWidth="1"/>
    <col min="1795" max="1795" width="54.140625" customWidth="1"/>
    <col min="1796" max="1796" width="29.28515625" customWidth="1"/>
    <col min="1797" max="1797" width="15.42578125" bestFit="1" customWidth="1"/>
    <col min="1798" max="1808" width="11.140625" bestFit="1" customWidth="1"/>
    <col min="1809" max="1809" width="10.7109375" bestFit="1" customWidth="1"/>
    <col min="1810" max="1810" width="10.42578125" customWidth="1"/>
    <col min="1811" max="1811" width="13.140625" customWidth="1"/>
    <col min="1816" max="1818" width="17.140625" customWidth="1"/>
    <col min="2051" max="2051" width="54.140625" customWidth="1"/>
    <col min="2052" max="2052" width="29.28515625" customWidth="1"/>
    <col min="2053" max="2053" width="15.42578125" bestFit="1" customWidth="1"/>
    <col min="2054" max="2064" width="11.140625" bestFit="1" customWidth="1"/>
    <col min="2065" max="2065" width="10.7109375" bestFit="1" customWidth="1"/>
    <col min="2066" max="2066" width="10.42578125" customWidth="1"/>
    <col min="2067" max="2067" width="13.140625" customWidth="1"/>
    <col min="2072" max="2074" width="17.140625" customWidth="1"/>
    <col min="2307" max="2307" width="54.140625" customWidth="1"/>
    <col min="2308" max="2308" width="29.28515625" customWidth="1"/>
    <col min="2309" max="2309" width="15.42578125" bestFit="1" customWidth="1"/>
    <col min="2310" max="2320" width="11.140625" bestFit="1" customWidth="1"/>
    <col min="2321" max="2321" width="10.7109375" bestFit="1" customWidth="1"/>
    <col min="2322" max="2322" width="10.42578125" customWidth="1"/>
    <col min="2323" max="2323" width="13.140625" customWidth="1"/>
    <col min="2328" max="2330" width="17.140625" customWidth="1"/>
    <col min="2563" max="2563" width="54.140625" customWidth="1"/>
    <col min="2564" max="2564" width="29.28515625" customWidth="1"/>
    <col min="2565" max="2565" width="15.42578125" bestFit="1" customWidth="1"/>
    <col min="2566" max="2576" width="11.140625" bestFit="1" customWidth="1"/>
    <col min="2577" max="2577" width="10.7109375" bestFit="1" customWidth="1"/>
    <col min="2578" max="2578" width="10.42578125" customWidth="1"/>
    <col min="2579" max="2579" width="13.140625" customWidth="1"/>
    <col min="2584" max="2586" width="17.140625" customWidth="1"/>
    <col min="2819" max="2819" width="54.140625" customWidth="1"/>
    <col min="2820" max="2820" width="29.28515625" customWidth="1"/>
    <col min="2821" max="2821" width="15.42578125" bestFit="1" customWidth="1"/>
    <col min="2822" max="2832" width="11.140625" bestFit="1" customWidth="1"/>
    <col min="2833" max="2833" width="10.7109375" bestFit="1" customWidth="1"/>
    <col min="2834" max="2834" width="10.42578125" customWidth="1"/>
    <col min="2835" max="2835" width="13.140625" customWidth="1"/>
    <col min="2840" max="2842" width="17.140625" customWidth="1"/>
    <col min="3075" max="3075" width="54.140625" customWidth="1"/>
    <col min="3076" max="3076" width="29.28515625" customWidth="1"/>
    <col min="3077" max="3077" width="15.42578125" bestFit="1" customWidth="1"/>
    <col min="3078" max="3088" width="11.140625" bestFit="1" customWidth="1"/>
    <col min="3089" max="3089" width="10.7109375" bestFit="1" customWidth="1"/>
    <col min="3090" max="3090" width="10.42578125" customWidth="1"/>
    <col min="3091" max="3091" width="13.140625" customWidth="1"/>
    <col min="3096" max="3098" width="17.140625" customWidth="1"/>
    <col min="3331" max="3331" width="54.140625" customWidth="1"/>
    <col min="3332" max="3332" width="29.28515625" customWidth="1"/>
    <col min="3333" max="3333" width="15.42578125" bestFit="1" customWidth="1"/>
    <col min="3334" max="3344" width="11.140625" bestFit="1" customWidth="1"/>
    <col min="3345" max="3345" width="10.7109375" bestFit="1" customWidth="1"/>
    <col min="3346" max="3346" width="10.42578125" customWidth="1"/>
    <col min="3347" max="3347" width="13.140625" customWidth="1"/>
    <col min="3352" max="3354" width="17.140625" customWidth="1"/>
    <col min="3587" max="3587" width="54.140625" customWidth="1"/>
    <col min="3588" max="3588" width="29.28515625" customWidth="1"/>
    <col min="3589" max="3589" width="15.42578125" bestFit="1" customWidth="1"/>
    <col min="3590" max="3600" width="11.140625" bestFit="1" customWidth="1"/>
    <col min="3601" max="3601" width="10.7109375" bestFit="1" customWidth="1"/>
    <col min="3602" max="3602" width="10.42578125" customWidth="1"/>
    <col min="3603" max="3603" width="13.140625" customWidth="1"/>
    <col min="3608" max="3610" width="17.140625" customWidth="1"/>
    <col min="3843" max="3843" width="54.140625" customWidth="1"/>
    <col min="3844" max="3844" width="29.28515625" customWidth="1"/>
    <col min="3845" max="3845" width="15.42578125" bestFit="1" customWidth="1"/>
    <col min="3846" max="3856" width="11.140625" bestFit="1" customWidth="1"/>
    <col min="3857" max="3857" width="10.7109375" bestFit="1" customWidth="1"/>
    <col min="3858" max="3858" width="10.42578125" customWidth="1"/>
    <col min="3859" max="3859" width="13.140625" customWidth="1"/>
    <col min="3864" max="3866" width="17.140625" customWidth="1"/>
    <col min="4099" max="4099" width="54.140625" customWidth="1"/>
    <col min="4100" max="4100" width="29.28515625" customWidth="1"/>
    <col min="4101" max="4101" width="15.42578125" bestFit="1" customWidth="1"/>
    <col min="4102" max="4112" width="11.140625" bestFit="1" customWidth="1"/>
    <col min="4113" max="4113" width="10.7109375" bestFit="1" customWidth="1"/>
    <col min="4114" max="4114" width="10.42578125" customWidth="1"/>
    <col min="4115" max="4115" width="13.140625" customWidth="1"/>
    <col min="4120" max="4122" width="17.140625" customWidth="1"/>
    <col min="4355" max="4355" width="54.140625" customWidth="1"/>
    <col min="4356" max="4356" width="29.28515625" customWidth="1"/>
    <col min="4357" max="4357" width="15.42578125" bestFit="1" customWidth="1"/>
    <col min="4358" max="4368" width="11.140625" bestFit="1" customWidth="1"/>
    <col min="4369" max="4369" width="10.7109375" bestFit="1" customWidth="1"/>
    <col min="4370" max="4370" width="10.42578125" customWidth="1"/>
    <col min="4371" max="4371" width="13.140625" customWidth="1"/>
    <col min="4376" max="4378" width="17.140625" customWidth="1"/>
    <col min="4611" max="4611" width="54.140625" customWidth="1"/>
    <col min="4612" max="4612" width="29.28515625" customWidth="1"/>
    <col min="4613" max="4613" width="15.42578125" bestFit="1" customWidth="1"/>
    <col min="4614" max="4624" width="11.140625" bestFit="1" customWidth="1"/>
    <col min="4625" max="4625" width="10.7109375" bestFit="1" customWidth="1"/>
    <col min="4626" max="4626" width="10.42578125" customWidth="1"/>
    <col min="4627" max="4627" width="13.140625" customWidth="1"/>
    <col min="4632" max="4634" width="17.140625" customWidth="1"/>
    <col min="4867" max="4867" width="54.140625" customWidth="1"/>
    <col min="4868" max="4868" width="29.28515625" customWidth="1"/>
    <col min="4869" max="4869" width="15.42578125" bestFit="1" customWidth="1"/>
    <col min="4870" max="4880" width="11.140625" bestFit="1" customWidth="1"/>
    <col min="4881" max="4881" width="10.7109375" bestFit="1" customWidth="1"/>
    <col min="4882" max="4882" width="10.42578125" customWidth="1"/>
    <col min="4883" max="4883" width="13.140625" customWidth="1"/>
    <col min="4888" max="4890" width="17.140625" customWidth="1"/>
    <col min="5123" max="5123" width="54.140625" customWidth="1"/>
    <col min="5124" max="5124" width="29.28515625" customWidth="1"/>
    <col min="5125" max="5125" width="15.42578125" bestFit="1" customWidth="1"/>
    <col min="5126" max="5136" width="11.140625" bestFit="1" customWidth="1"/>
    <col min="5137" max="5137" width="10.7109375" bestFit="1" customWidth="1"/>
    <col min="5138" max="5138" width="10.42578125" customWidth="1"/>
    <col min="5139" max="5139" width="13.140625" customWidth="1"/>
    <col min="5144" max="5146" width="17.140625" customWidth="1"/>
    <col min="5379" max="5379" width="54.140625" customWidth="1"/>
    <col min="5380" max="5380" width="29.28515625" customWidth="1"/>
    <col min="5381" max="5381" width="15.42578125" bestFit="1" customWidth="1"/>
    <col min="5382" max="5392" width="11.140625" bestFit="1" customWidth="1"/>
    <col min="5393" max="5393" width="10.7109375" bestFit="1" customWidth="1"/>
    <col min="5394" max="5394" width="10.42578125" customWidth="1"/>
    <col min="5395" max="5395" width="13.140625" customWidth="1"/>
    <col min="5400" max="5402" width="17.140625" customWidth="1"/>
    <col min="5635" max="5635" width="54.140625" customWidth="1"/>
    <col min="5636" max="5636" width="29.28515625" customWidth="1"/>
    <col min="5637" max="5637" width="15.42578125" bestFit="1" customWidth="1"/>
    <col min="5638" max="5648" width="11.140625" bestFit="1" customWidth="1"/>
    <col min="5649" max="5649" width="10.7109375" bestFit="1" customWidth="1"/>
    <col min="5650" max="5650" width="10.42578125" customWidth="1"/>
    <col min="5651" max="5651" width="13.140625" customWidth="1"/>
    <col min="5656" max="5658" width="17.140625" customWidth="1"/>
    <col min="5891" max="5891" width="54.140625" customWidth="1"/>
    <col min="5892" max="5892" width="29.28515625" customWidth="1"/>
    <col min="5893" max="5893" width="15.42578125" bestFit="1" customWidth="1"/>
    <col min="5894" max="5904" width="11.140625" bestFit="1" customWidth="1"/>
    <col min="5905" max="5905" width="10.7109375" bestFit="1" customWidth="1"/>
    <col min="5906" max="5906" width="10.42578125" customWidth="1"/>
    <col min="5907" max="5907" width="13.140625" customWidth="1"/>
    <col min="5912" max="5914" width="17.140625" customWidth="1"/>
    <col min="6147" max="6147" width="54.140625" customWidth="1"/>
    <col min="6148" max="6148" width="29.28515625" customWidth="1"/>
    <col min="6149" max="6149" width="15.42578125" bestFit="1" customWidth="1"/>
    <col min="6150" max="6160" width="11.140625" bestFit="1" customWidth="1"/>
    <col min="6161" max="6161" width="10.7109375" bestFit="1" customWidth="1"/>
    <col min="6162" max="6162" width="10.42578125" customWidth="1"/>
    <col min="6163" max="6163" width="13.140625" customWidth="1"/>
    <col min="6168" max="6170" width="17.140625" customWidth="1"/>
    <col min="6403" max="6403" width="54.140625" customWidth="1"/>
    <col min="6404" max="6404" width="29.28515625" customWidth="1"/>
    <col min="6405" max="6405" width="15.42578125" bestFit="1" customWidth="1"/>
    <col min="6406" max="6416" width="11.140625" bestFit="1" customWidth="1"/>
    <col min="6417" max="6417" width="10.7109375" bestFit="1" customWidth="1"/>
    <col min="6418" max="6418" width="10.42578125" customWidth="1"/>
    <col min="6419" max="6419" width="13.140625" customWidth="1"/>
    <col min="6424" max="6426" width="17.140625" customWidth="1"/>
    <col min="6659" max="6659" width="54.140625" customWidth="1"/>
    <col min="6660" max="6660" width="29.28515625" customWidth="1"/>
    <col min="6661" max="6661" width="15.42578125" bestFit="1" customWidth="1"/>
    <col min="6662" max="6672" width="11.140625" bestFit="1" customWidth="1"/>
    <col min="6673" max="6673" width="10.7109375" bestFit="1" customWidth="1"/>
    <col min="6674" max="6674" width="10.42578125" customWidth="1"/>
    <col min="6675" max="6675" width="13.140625" customWidth="1"/>
    <col min="6680" max="6682" width="17.140625" customWidth="1"/>
    <col min="6915" max="6915" width="54.140625" customWidth="1"/>
    <col min="6916" max="6916" width="29.28515625" customWidth="1"/>
    <col min="6917" max="6917" width="15.42578125" bestFit="1" customWidth="1"/>
    <col min="6918" max="6928" width="11.140625" bestFit="1" customWidth="1"/>
    <col min="6929" max="6929" width="10.7109375" bestFit="1" customWidth="1"/>
    <col min="6930" max="6930" width="10.42578125" customWidth="1"/>
    <col min="6931" max="6931" width="13.140625" customWidth="1"/>
    <col min="6936" max="6938" width="17.140625" customWidth="1"/>
    <col min="7171" max="7171" width="54.140625" customWidth="1"/>
    <col min="7172" max="7172" width="29.28515625" customWidth="1"/>
    <col min="7173" max="7173" width="15.42578125" bestFit="1" customWidth="1"/>
    <col min="7174" max="7184" width="11.140625" bestFit="1" customWidth="1"/>
    <col min="7185" max="7185" width="10.7109375" bestFit="1" customWidth="1"/>
    <col min="7186" max="7186" width="10.42578125" customWidth="1"/>
    <col min="7187" max="7187" width="13.140625" customWidth="1"/>
    <col min="7192" max="7194" width="17.140625" customWidth="1"/>
    <col min="7427" max="7427" width="54.140625" customWidth="1"/>
    <col min="7428" max="7428" width="29.28515625" customWidth="1"/>
    <col min="7429" max="7429" width="15.42578125" bestFit="1" customWidth="1"/>
    <col min="7430" max="7440" width="11.140625" bestFit="1" customWidth="1"/>
    <col min="7441" max="7441" width="10.7109375" bestFit="1" customWidth="1"/>
    <col min="7442" max="7442" width="10.42578125" customWidth="1"/>
    <col min="7443" max="7443" width="13.140625" customWidth="1"/>
    <col min="7448" max="7450" width="17.140625" customWidth="1"/>
    <col min="7683" max="7683" width="54.140625" customWidth="1"/>
    <col min="7684" max="7684" width="29.28515625" customWidth="1"/>
    <col min="7685" max="7685" width="15.42578125" bestFit="1" customWidth="1"/>
    <col min="7686" max="7696" width="11.140625" bestFit="1" customWidth="1"/>
    <col min="7697" max="7697" width="10.7109375" bestFit="1" customWidth="1"/>
    <col min="7698" max="7698" width="10.42578125" customWidth="1"/>
    <col min="7699" max="7699" width="13.140625" customWidth="1"/>
    <col min="7704" max="7706" width="17.140625" customWidth="1"/>
    <col min="7939" max="7939" width="54.140625" customWidth="1"/>
    <col min="7940" max="7940" width="29.28515625" customWidth="1"/>
    <col min="7941" max="7941" width="15.42578125" bestFit="1" customWidth="1"/>
    <col min="7942" max="7952" width="11.140625" bestFit="1" customWidth="1"/>
    <col min="7953" max="7953" width="10.7109375" bestFit="1" customWidth="1"/>
    <col min="7954" max="7954" width="10.42578125" customWidth="1"/>
    <col min="7955" max="7955" width="13.140625" customWidth="1"/>
    <col min="7960" max="7962" width="17.140625" customWidth="1"/>
    <col min="8195" max="8195" width="54.140625" customWidth="1"/>
    <col min="8196" max="8196" width="29.28515625" customWidth="1"/>
    <col min="8197" max="8197" width="15.42578125" bestFit="1" customWidth="1"/>
    <col min="8198" max="8208" width="11.140625" bestFit="1" customWidth="1"/>
    <col min="8209" max="8209" width="10.7109375" bestFit="1" customWidth="1"/>
    <col min="8210" max="8210" width="10.42578125" customWidth="1"/>
    <col min="8211" max="8211" width="13.140625" customWidth="1"/>
    <col min="8216" max="8218" width="17.140625" customWidth="1"/>
    <col min="8451" max="8451" width="54.140625" customWidth="1"/>
    <col min="8452" max="8452" width="29.28515625" customWidth="1"/>
    <col min="8453" max="8453" width="15.42578125" bestFit="1" customWidth="1"/>
    <col min="8454" max="8464" width="11.140625" bestFit="1" customWidth="1"/>
    <col min="8465" max="8465" width="10.7109375" bestFit="1" customWidth="1"/>
    <col min="8466" max="8466" width="10.42578125" customWidth="1"/>
    <col min="8467" max="8467" width="13.140625" customWidth="1"/>
    <col min="8472" max="8474" width="17.140625" customWidth="1"/>
    <col min="8707" max="8707" width="54.140625" customWidth="1"/>
    <col min="8708" max="8708" width="29.28515625" customWidth="1"/>
    <col min="8709" max="8709" width="15.42578125" bestFit="1" customWidth="1"/>
    <col min="8710" max="8720" width="11.140625" bestFit="1" customWidth="1"/>
    <col min="8721" max="8721" width="10.7109375" bestFit="1" customWidth="1"/>
    <col min="8722" max="8722" width="10.42578125" customWidth="1"/>
    <col min="8723" max="8723" width="13.140625" customWidth="1"/>
    <col min="8728" max="8730" width="17.140625" customWidth="1"/>
    <col min="8963" max="8963" width="54.140625" customWidth="1"/>
    <col min="8964" max="8964" width="29.28515625" customWidth="1"/>
    <col min="8965" max="8965" width="15.42578125" bestFit="1" customWidth="1"/>
    <col min="8966" max="8976" width="11.140625" bestFit="1" customWidth="1"/>
    <col min="8977" max="8977" width="10.7109375" bestFit="1" customWidth="1"/>
    <col min="8978" max="8978" width="10.42578125" customWidth="1"/>
    <col min="8979" max="8979" width="13.140625" customWidth="1"/>
    <col min="8984" max="8986" width="17.140625" customWidth="1"/>
    <col min="9219" max="9219" width="54.140625" customWidth="1"/>
    <col min="9220" max="9220" width="29.28515625" customWidth="1"/>
    <col min="9221" max="9221" width="15.42578125" bestFit="1" customWidth="1"/>
    <col min="9222" max="9232" width="11.140625" bestFit="1" customWidth="1"/>
    <col min="9233" max="9233" width="10.7109375" bestFit="1" customWidth="1"/>
    <col min="9234" max="9234" width="10.42578125" customWidth="1"/>
    <col min="9235" max="9235" width="13.140625" customWidth="1"/>
    <col min="9240" max="9242" width="17.140625" customWidth="1"/>
    <col min="9475" max="9475" width="54.140625" customWidth="1"/>
    <col min="9476" max="9476" width="29.28515625" customWidth="1"/>
    <col min="9477" max="9477" width="15.42578125" bestFit="1" customWidth="1"/>
    <col min="9478" max="9488" width="11.140625" bestFit="1" customWidth="1"/>
    <col min="9489" max="9489" width="10.7109375" bestFit="1" customWidth="1"/>
    <col min="9490" max="9490" width="10.42578125" customWidth="1"/>
    <col min="9491" max="9491" width="13.140625" customWidth="1"/>
    <col min="9496" max="9498" width="17.140625" customWidth="1"/>
    <col min="9731" max="9731" width="54.140625" customWidth="1"/>
    <col min="9732" max="9732" width="29.28515625" customWidth="1"/>
    <col min="9733" max="9733" width="15.42578125" bestFit="1" customWidth="1"/>
    <col min="9734" max="9744" width="11.140625" bestFit="1" customWidth="1"/>
    <col min="9745" max="9745" width="10.7109375" bestFit="1" customWidth="1"/>
    <col min="9746" max="9746" width="10.42578125" customWidth="1"/>
    <col min="9747" max="9747" width="13.140625" customWidth="1"/>
    <col min="9752" max="9754" width="17.140625" customWidth="1"/>
    <col min="9987" max="9987" width="54.140625" customWidth="1"/>
    <col min="9988" max="9988" width="29.28515625" customWidth="1"/>
    <col min="9989" max="9989" width="15.42578125" bestFit="1" customWidth="1"/>
    <col min="9990" max="10000" width="11.140625" bestFit="1" customWidth="1"/>
    <col min="10001" max="10001" width="10.7109375" bestFit="1" customWidth="1"/>
    <col min="10002" max="10002" width="10.42578125" customWidth="1"/>
    <col min="10003" max="10003" width="13.140625" customWidth="1"/>
    <col min="10008" max="10010" width="17.140625" customWidth="1"/>
    <col min="10243" max="10243" width="54.140625" customWidth="1"/>
    <col min="10244" max="10244" width="29.28515625" customWidth="1"/>
    <col min="10245" max="10245" width="15.42578125" bestFit="1" customWidth="1"/>
    <col min="10246" max="10256" width="11.140625" bestFit="1" customWidth="1"/>
    <col min="10257" max="10257" width="10.7109375" bestFit="1" customWidth="1"/>
    <col min="10258" max="10258" width="10.42578125" customWidth="1"/>
    <col min="10259" max="10259" width="13.140625" customWidth="1"/>
    <col min="10264" max="10266" width="17.140625" customWidth="1"/>
    <col min="10499" max="10499" width="54.140625" customWidth="1"/>
    <col min="10500" max="10500" width="29.28515625" customWidth="1"/>
    <col min="10501" max="10501" width="15.42578125" bestFit="1" customWidth="1"/>
    <col min="10502" max="10512" width="11.140625" bestFit="1" customWidth="1"/>
    <col min="10513" max="10513" width="10.7109375" bestFit="1" customWidth="1"/>
    <col min="10514" max="10514" width="10.42578125" customWidth="1"/>
    <col min="10515" max="10515" width="13.140625" customWidth="1"/>
    <col min="10520" max="10522" width="17.140625" customWidth="1"/>
    <col min="10755" max="10755" width="54.140625" customWidth="1"/>
    <col min="10756" max="10756" width="29.28515625" customWidth="1"/>
    <col min="10757" max="10757" width="15.42578125" bestFit="1" customWidth="1"/>
    <col min="10758" max="10768" width="11.140625" bestFit="1" customWidth="1"/>
    <col min="10769" max="10769" width="10.7109375" bestFit="1" customWidth="1"/>
    <col min="10770" max="10770" width="10.42578125" customWidth="1"/>
    <col min="10771" max="10771" width="13.140625" customWidth="1"/>
    <col min="10776" max="10778" width="17.140625" customWidth="1"/>
    <col min="11011" max="11011" width="54.140625" customWidth="1"/>
    <col min="11012" max="11012" width="29.28515625" customWidth="1"/>
    <col min="11013" max="11013" width="15.42578125" bestFit="1" customWidth="1"/>
    <col min="11014" max="11024" width="11.140625" bestFit="1" customWidth="1"/>
    <col min="11025" max="11025" width="10.7109375" bestFit="1" customWidth="1"/>
    <col min="11026" max="11026" width="10.42578125" customWidth="1"/>
    <col min="11027" max="11027" width="13.140625" customWidth="1"/>
    <col min="11032" max="11034" width="17.140625" customWidth="1"/>
    <col min="11267" max="11267" width="54.140625" customWidth="1"/>
    <col min="11268" max="11268" width="29.28515625" customWidth="1"/>
    <col min="11269" max="11269" width="15.42578125" bestFit="1" customWidth="1"/>
    <col min="11270" max="11280" width="11.140625" bestFit="1" customWidth="1"/>
    <col min="11281" max="11281" width="10.7109375" bestFit="1" customWidth="1"/>
    <col min="11282" max="11282" width="10.42578125" customWidth="1"/>
    <col min="11283" max="11283" width="13.140625" customWidth="1"/>
    <col min="11288" max="11290" width="17.140625" customWidth="1"/>
    <col min="11523" max="11523" width="54.140625" customWidth="1"/>
    <col min="11524" max="11524" width="29.28515625" customWidth="1"/>
    <col min="11525" max="11525" width="15.42578125" bestFit="1" customWidth="1"/>
    <col min="11526" max="11536" width="11.140625" bestFit="1" customWidth="1"/>
    <col min="11537" max="11537" width="10.7109375" bestFit="1" customWidth="1"/>
    <col min="11538" max="11538" width="10.42578125" customWidth="1"/>
    <col min="11539" max="11539" width="13.140625" customWidth="1"/>
    <col min="11544" max="11546" width="17.140625" customWidth="1"/>
    <col min="11779" max="11779" width="54.140625" customWidth="1"/>
    <col min="11780" max="11780" width="29.28515625" customWidth="1"/>
    <col min="11781" max="11781" width="15.42578125" bestFit="1" customWidth="1"/>
    <col min="11782" max="11792" width="11.140625" bestFit="1" customWidth="1"/>
    <col min="11793" max="11793" width="10.7109375" bestFit="1" customWidth="1"/>
    <col min="11794" max="11794" width="10.42578125" customWidth="1"/>
    <col min="11795" max="11795" width="13.140625" customWidth="1"/>
    <col min="11800" max="11802" width="17.140625" customWidth="1"/>
    <col min="12035" max="12035" width="54.140625" customWidth="1"/>
    <col min="12036" max="12036" width="29.28515625" customWidth="1"/>
    <col min="12037" max="12037" width="15.42578125" bestFit="1" customWidth="1"/>
    <col min="12038" max="12048" width="11.140625" bestFit="1" customWidth="1"/>
    <col min="12049" max="12049" width="10.7109375" bestFit="1" customWidth="1"/>
    <col min="12050" max="12050" width="10.42578125" customWidth="1"/>
    <col min="12051" max="12051" width="13.140625" customWidth="1"/>
    <col min="12056" max="12058" width="17.140625" customWidth="1"/>
    <col min="12291" max="12291" width="54.140625" customWidth="1"/>
    <col min="12292" max="12292" width="29.28515625" customWidth="1"/>
    <col min="12293" max="12293" width="15.42578125" bestFit="1" customWidth="1"/>
    <col min="12294" max="12304" width="11.140625" bestFit="1" customWidth="1"/>
    <col min="12305" max="12305" width="10.7109375" bestFit="1" customWidth="1"/>
    <col min="12306" max="12306" width="10.42578125" customWidth="1"/>
    <col min="12307" max="12307" width="13.140625" customWidth="1"/>
    <col min="12312" max="12314" width="17.140625" customWidth="1"/>
    <col min="12547" max="12547" width="54.140625" customWidth="1"/>
    <col min="12548" max="12548" width="29.28515625" customWidth="1"/>
    <col min="12549" max="12549" width="15.42578125" bestFit="1" customWidth="1"/>
    <col min="12550" max="12560" width="11.140625" bestFit="1" customWidth="1"/>
    <col min="12561" max="12561" width="10.7109375" bestFit="1" customWidth="1"/>
    <col min="12562" max="12562" width="10.42578125" customWidth="1"/>
    <col min="12563" max="12563" width="13.140625" customWidth="1"/>
    <col min="12568" max="12570" width="17.140625" customWidth="1"/>
    <col min="12803" max="12803" width="54.140625" customWidth="1"/>
    <col min="12804" max="12804" width="29.28515625" customWidth="1"/>
    <col min="12805" max="12805" width="15.42578125" bestFit="1" customWidth="1"/>
    <col min="12806" max="12816" width="11.140625" bestFit="1" customWidth="1"/>
    <col min="12817" max="12817" width="10.7109375" bestFit="1" customWidth="1"/>
    <col min="12818" max="12818" width="10.42578125" customWidth="1"/>
    <col min="12819" max="12819" width="13.140625" customWidth="1"/>
    <col min="12824" max="12826" width="17.140625" customWidth="1"/>
    <col min="13059" max="13059" width="54.140625" customWidth="1"/>
    <col min="13060" max="13060" width="29.28515625" customWidth="1"/>
    <col min="13061" max="13061" width="15.42578125" bestFit="1" customWidth="1"/>
    <col min="13062" max="13072" width="11.140625" bestFit="1" customWidth="1"/>
    <col min="13073" max="13073" width="10.7109375" bestFit="1" customWidth="1"/>
    <col min="13074" max="13074" width="10.42578125" customWidth="1"/>
    <col min="13075" max="13075" width="13.140625" customWidth="1"/>
    <col min="13080" max="13082" width="17.140625" customWidth="1"/>
    <col min="13315" max="13315" width="54.140625" customWidth="1"/>
    <col min="13316" max="13316" width="29.28515625" customWidth="1"/>
    <col min="13317" max="13317" width="15.42578125" bestFit="1" customWidth="1"/>
    <col min="13318" max="13328" width="11.140625" bestFit="1" customWidth="1"/>
    <col min="13329" max="13329" width="10.7109375" bestFit="1" customWidth="1"/>
    <col min="13330" max="13330" width="10.42578125" customWidth="1"/>
    <col min="13331" max="13331" width="13.140625" customWidth="1"/>
    <col min="13336" max="13338" width="17.140625" customWidth="1"/>
    <col min="13571" max="13571" width="54.140625" customWidth="1"/>
    <col min="13572" max="13572" width="29.28515625" customWidth="1"/>
    <col min="13573" max="13573" width="15.42578125" bestFit="1" customWidth="1"/>
    <col min="13574" max="13584" width="11.140625" bestFit="1" customWidth="1"/>
    <col min="13585" max="13585" width="10.7109375" bestFit="1" customWidth="1"/>
    <col min="13586" max="13586" width="10.42578125" customWidth="1"/>
    <col min="13587" max="13587" width="13.140625" customWidth="1"/>
    <col min="13592" max="13594" width="17.140625" customWidth="1"/>
    <col min="13827" max="13827" width="54.140625" customWidth="1"/>
    <col min="13828" max="13828" width="29.28515625" customWidth="1"/>
    <col min="13829" max="13829" width="15.42578125" bestFit="1" customWidth="1"/>
    <col min="13830" max="13840" width="11.140625" bestFit="1" customWidth="1"/>
    <col min="13841" max="13841" width="10.7109375" bestFit="1" customWidth="1"/>
    <col min="13842" max="13842" width="10.42578125" customWidth="1"/>
    <col min="13843" max="13843" width="13.140625" customWidth="1"/>
    <col min="13848" max="13850" width="17.140625" customWidth="1"/>
    <col min="14083" max="14083" width="54.140625" customWidth="1"/>
    <col min="14084" max="14084" width="29.28515625" customWidth="1"/>
    <col min="14085" max="14085" width="15.42578125" bestFit="1" customWidth="1"/>
    <col min="14086" max="14096" width="11.140625" bestFit="1" customWidth="1"/>
    <col min="14097" max="14097" width="10.7109375" bestFit="1" customWidth="1"/>
    <col min="14098" max="14098" width="10.42578125" customWidth="1"/>
    <col min="14099" max="14099" width="13.140625" customWidth="1"/>
    <col min="14104" max="14106" width="17.140625" customWidth="1"/>
    <col min="14339" max="14339" width="54.140625" customWidth="1"/>
    <col min="14340" max="14340" width="29.28515625" customWidth="1"/>
    <col min="14341" max="14341" width="15.42578125" bestFit="1" customWidth="1"/>
    <col min="14342" max="14352" width="11.140625" bestFit="1" customWidth="1"/>
    <col min="14353" max="14353" width="10.7109375" bestFit="1" customWidth="1"/>
    <col min="14354" max="14354" width="10.42578125" customWidth="1"/>
    <col min="14355" max="14355" width="13.140625" customWidth="1"/>
    <col min="14360" max="14362" width="17.140625" customWidth="1"/>
    <col min="14595" max="14595" width="54.140625" customWidth="1"/>
    <col min="14596" max="14596" width="29.28515625" customWidth="1"/>
    <col min="14597" max="14597" width="15.42578125" bestFit="1" customWidth="1"/>
    <col min="14598" max="14608" width="11.140625" bestFit="1" customWidth="1"/>
    <col min="14609" max="14609" width="10.7109375" bestFit="1" customWidth="1"/>
    <col min="14610" max="14610" width="10.42578125" customWidth="1"/>
    <col min="14611" max="14611" width="13.140625" customWidth="1"/>
    <col min="14616" max="14618" width="17.140625" customWidth="1"/>
    <col min="14851" max="14851" width="54.140625" customWidth="1"/>
    <col min="14852" max="14852" width="29.28515625" customWidth="1"/>
    <col min="14853" max="14853" width="15.42578125" bestFit="1" customWidth="1"/>
    <col min="14854" max="14864" width="11.140625" bestFit="1" customWidth="1"/>
    <col min="14865" max="14865" width="10.7109375" bestFit="1" customWidth="1"/>
    <col min="14866" max="14866" width="10.42578125" customWidth="1"/>
    <col min="14867" max="14867" width="13.140625" customWidth="1"/>
    <col min="14872" max="14874" width="17.140625" customWidth="1"/>
    <col min="15107" max="15107" width="54.140625" customWidth="1"/>
    <col min="15108" max="15108" width="29.28515625" customWidth="1"/>
    <col min="15109" max="15109" width="15.42578125" bestFit="1" customWidth="1"/>
    <col min="15110" max="15120" width="11.140625" bestFit="1" customWidth="1"/>
    <col min="15121" max="15121" width="10.7109375" bestFit="1" customWidth="1"/>
    <col min="15122" max="15122" width="10.42578125" customWidth="1"/>
    <col min="15123" max="15123" width="13.140625" customWidth="1"/>
    <col min="15128" max="15130" width="17.140625" customWidth="1"/>
    <col min="15363" max="15363" width="54.140625" customWidth="1"/>
    <col min="15364" max="15364" width="29.28515625" customWidth="1"/>
    <col min="15365" max="15365" width="15.42578125" bestFit="1" customWidth="1"/>
    <col min="15366" max="15376" width="11.140625" bestFit="1" customWidth="1"/>
    <col min="15377" max="15377" width="10.7109375" bestFit="1" customWidth="1"/>
    <col min="15378" max="15378" width="10.42578125" customWidth="1"/>
    <col min="15379" max="15379" width="13.140625" customWidth="1"/>
    <col min="15384" max="15386" width="17.140625" customWidth="1"/>
    <col min="15619" max="15619" width="54.140625" customWidth="1"/>
    <col min="15620" max="15620" width="29.28515625" customWidth="1"/>
    <col min="15621" max="15621" width="15.42578125" bestFit="1" customWidth="1"/>
    <col min="15622" max="15632" width="11.140625" bestFit="1" customWidth="1"/>
    <col min="15633" max="15633" width="10.7109375" bestFit="1" customWidth="1"/>
    <col min="15634" max="15634" width="10.42578125" customWidth="1"/>
    <col min="15635" max="15635" width="13.140625" customWidth="1"/>
    <col min="15640" max="15642" width="17.140625" customWidth="1"/>
    <col min="15875" max="15875" width="54.140625" customWidth="1"/>
    <col min="15876" max="15876" width="29.28515625" customWidth="1"/>
    <col min="15877" max="15877" width="15.42578125" bestFit="1" customWidth="1"/>
    <col min="15878" max="15888" width="11.140625" bestFit="1" customWidth="1"/>
    <col min="15889" max="15889" width="10.7109375" bestFit="1" customWidth="1"/>
    <col min="15890" max="15890" width="10.42578125" customWidth="1"/>
    <col min="15891" max="15891" width="13.140625" customWidth="1"/>
    <col min="15896" max="15898" width="17.140625" customWidth="1"/>
    <col min="16131" max="16131" width="54.140625" customWidth="1"/>
    <col min="16132" max="16132" width="29.28515625" customWidth="1"/>
    <col min="16133" max="16133" width="15.42578125" bestFit="1" customWidth="1"/>
    <col min="16134" max="16144" width="11.140625" bestFit="1" customWidth="1"/>
    <col min="16145" max="16145" width="10.7109375" bestFit="1" customWidth="1"/>
    <col min="16146" max="16146" width="10.42578125" customWidth="1"/>
    <col min="16147" max="16147" width="13.140625" customWidth="1"/>
    <col min="16152" max="16154" width="17.140625" customWidth="1"/>
  </cols>
  <sheetData>
    <row r="4" spans="1:20" ht="26.25" x14ac:dyDescent="0.4">
      <c r="A4" s="34" t="s">
        <v>249</v>
      </c>
    </row>
    <row r="5" spans="1:20" ht="59.25" customHeight="1" x14ac:dyDescent="0.25">
      <c r="A5" s="377" t="s">
        <v>449</v>
      </c>
      <c r="B5" s="377"/>
      <c r="C5" s="377"/>
      <c r="D5" s="377"/>
      <c r="E5" s="377"/>
      <c r="F5" s="377"/>
    </row>
    <row r="8" spans="1:20" ht="47.25" x14ac:dyDescent="0.4">
      <c r="A8" s="143" t="s">
        <v>261</v>
      </c>
      <c r="B8" s="12" t="s">
        <v>217</v>
      </c>
      <c r="C8" s="12" t="s">
        <v>82</v>
      </c>
      <c r="D8" s="12" t="s">
        <v>83</v>
      </c>
      <c r="E8" s="12" t="s">
        <v>84</v>
      </c>
      <c r="F8" s="12" t="s">
        <v>5</v>
      </c>
      <c r="G8" s="12" t="s">
        <v>6</v>
      </c>
      <c r="H8" s="12" t="s">
        <v>7</v>
      </c>
      <c r="I8" s="12" t="s">
        <v>8</v>
      </c>
      <c r="J8" s="12" t="s">
        <v>9</v>
      </c>
      <c r="K8" s="12" t="s">
        <v>10</v>
      </c>
      <c r="L8" s="12" t="s">
        <v>11</v>
      </c>
      <c r="M8" s="12" t="s">
        <v>12</v>
      </c>
      <c r="N8" s="12" t="s">
        <v>13</v>
      </c>
      <c r="O8" s="12" t="s">
        <v>14</v>
      </c>
      <c r="P8" s="12" t="s">
        <v>85</v>
      </c>
      <c r="Q8" s="237" t="s">
        <v>465</v>
      </c>
      <c r="R8" s="237" t="s">
        <v>545</v>
      </c>
      <c r="S8" s="219" t="s">
        <v>551</v>
      </c>
      <c r="T8" s="12" t="s">
        <v>445</v>
      </c>
    </row>
    <row r="9" spans="1:20" ht="30" x14ac:dyDescent="0.25">
      <c r="A9" s="31" t="s">
        <v>262</v>
      </c>
      <c r="B9" s="239">
        <v>38179</v>
      </c>
      <c r="C9" s="239">
        <v>34380</v>
      </c>
      <c r="D9" s="239">
        <v>39476</v>
      </c>
      <c r="E9" s="239">
        <v>43317</v>
      </c>
      <c r="F9" s="239">
        <v>47156</v>
      </c>
      <c r="G9" s="239">
        <v>49358</v>
      </c>
      <c r="H9" s="239">
        <v>52300</v>
      </c>
      <c r="I9" s="239">
        <v>52264</v>
      </c>
      <c r="J9" s="239">
        <v>61200</v>
      </c>
      <c r="K9" s="239">
        <v>61642</v>
      </c>
      <c r="L9" s="239">
        <v>66018</v>
      </c>
      <c r="M9" s="239">
        <v>69629</v>
      </c>
      <c r="N9" s="239">
        <v>60079</v>
      </c>
      <c r="O9" s="239">
        <v>61987</v>
      </c>
      <c r="P9" s="229">
        <v>61245</v>
      </c>
      <c r="Q9" s="229">
        <v>61853</v>
      </c>
      <c r="R9" s="229">
        <v>61013</v>
      </c>
      <c r="S9" s="310">
        <f>(R9-Q9)/Q9</f>
        <v>-1.358058622863887E-2</v>
      </c>
      <c r="T9" s="25"/>
    </row>
    <row r="10" spans="1:20" x14ac:dyDescent="0.25">
      <c r="A10" s="41" t="s">
        <v>263</v>
      </c>
      <c r="B10" s="145" t="s">
        <v>70</v>
      </c>
      <c r="C10" s="145" t="s">
        <v>70</v>
      </c>
      <c r="D10" s="145" t="s">
        <v>70</v>
      </c>
      <c r="E10" s="145" t="s">
        <v>70</v>
      </c>
      <c r="F10" s="145" t="s">
        <v>70</v>
      </c>
      <c r="G10" s="72">
        <v>2078.9234000000001</v>
      </c>
      <c r="H10" s="72">
        <v>2122</v>
      </c>
      <c r="I10" s="72">
        <v>2213</v>
      </c>
      <c r="J10" s="72">
        <v>1535</v>
      </c>
      <c r="K10" s="72">
        <v>1517</v>
      </c>
      <c r="L10" s="72">
        <v>1829</v>
      </c>
      <c r="M10" s="72">
        <v>1673</v>
      </c>
      <c r="N10" s="72">
        <v>2036</v>
      </c>
      <c r="O10" s="146">
        <v>2976</v>
      </c>
      <c r="P10" s="147">
        <v>2680</v>
      </c>
      <c r="Q10" s="147">
        <v>1025</v>
      </c>
      <c r="R10" s="147">
        <v>1139</v>
      </c>
      <c r="S10" s="312">
        <f t="shared" ref="S10:S17" si="0">(R10-Q10)/Q10</f>
        <v>0.11121951219512195</v>
      </c>
      <c r="T10" s="25"/>
    </row>
    <row r="11" spans="1:20" x14ac:dyDescent="0.25">
      <c r="A11" s="41" t="s">
        <v>75</v>
      </c>
      <c r="B11" s="145" t="s">
        <v>70</v>
      </c>
      <c r="C11" s="145" t="s">
        <v>70</v>
      </c>
      <c r="D11" s="145" t="s">
        <v>70</v>
      </c>
      <c r="E11" s="145" t="s">
        <v>70</v>
      </c>
      <c r="F11" s="145" t="s">
        <v>70</v>
      </c>
      <c r="G11" s="72">
        <v>4709.5820000000003</v>
      </c>
      <c r="H11" s="72">
        <v>5735</v>
      </c>
      <c r="I11" s="72">
        <v>4491</v>
      </c>
      <c r="J11" s="72">
        <v>6020</v>
      </c>
      <c r="K11" s="72">
        <v>5090</v>
      </c>
      <c r="L11" s="72">
        <v>4020</v>
      </c>
      <c r="M11" s="72">
        <v>4533</v>
      </c>
      <c r="N11" s="72">
        <v>4352</v>
      </c>
      <c r="O11" s="146">
        <v>4239</v>
      </c>
      <c r="P11" s="147">
        <v>4073</v>
      </c>
      <c r="Q11" s="147">
        <v>5055</v>
      </c>
      <c r="R11" s="147">
        <v>4775</v>
      </c>
      <c r="S11" s="312">
        <f t="shared" si="0"/>
        <v>-5.5390702274975272E-2</v>
      </c>
      <c r="T11" s="25"/>
    </row>
    <row r="12" spans="1:20" x14ac:dyDescent="0.25">
      <c r="A12" s="41" t="s">
        <v>91</v>
      </c>
      <c r="B12" s="145" t="s">
        <v>70</v>
      </c>
      <c r="C12" s="145" t="s">
        <v>70</v>
      </c>
      <c r="D12" s="145" t="s">
        <v>70</v>
      </c>
      <c r="E12" s="145" t="s">
        <v>70</v>
      </c>
      <c r="F12" s="145" t="s">
        <v>70</v>
      </c>
      <c r="G12" s="72">
        <v>4943.0177999999996</v>
      </c>
      <c r="H12" s="72">
        <v>5334</v>
      </c>
      <c r="I12" s="72">
        <v>5018</v>
      </c>
      <c r="J12" s="72">
        <v>4763</v>
      </c>
      <c r="K12" s="72">
        <v>4855</v>
      </c>
      <c r="L12" s="72">
        <v>7021</v>
      </c>
      <c r="M12" s="72">
        <v>7334</v>
      </c>
      <c r="N12" s="72">
        <v>5374</v>
      </c>
      <c r="O12" s="146">
        <v>6494</v>
      </c>
      <c r="P12" s="148" t="s">
        <v>70</v>
      </c>
      <c r="Q12" s="148" t="s">
        <v>70</v>
      </c>
      <c r="R12" s="148"/>
      <c r="S12" s="312"/>
      <c r="T12" s="25"/>
    </row>
    <row r="13" spans="1:20" x14ac:dyDescent="0.25">
      <c r="A13" s="41" t="s">
        <v>93</v>
      </c>
      <c r="B13" s="145" t="s">
        <v>70</v>
      </c>
      <c r="C13" s="145" t="s">
        <v>70</v>
      </c>
      <c r="D13" s="145" t="s">
        <v>70</v>
      </c>
      <c r="E13" s="145" t="s">
        <v>70</v>
      </c>
      <c r="F13" s="145" t="s">
        <v>70</v>
      </c>
      <c r="G13" s="72">
        <v>7783.1842999999999</v>
      </c>
      <c r="H13" s="72">
        <v>10759</v>
      </c>
      <c r="I13" s="72">
        <v>11986</v>
      </c>
      <c r="J13" s="72">
        <v>13930</v>
      </c>
      <c r="K13" s="72">
        <v>14750</v>
      </c>
      <c r="L13" s="72">
        <v>15277</v>
      </c>
      <c r="M13" s="72">
        <v>16371</v>
      </c>
      <c r="N13" s="72">
        <v>16082</v>
      </c>
      <c r="O13" s="146">
        <v>16388</v>
      </c>
      <c r="P13" s="147">
        <v>14696</v>
      </c>
      <c r="Q13" s="147">
        <v>16573</v>
      </c>
      <c r="R13" s="147">
        <v>15953</v>
      </c>
      <c r="S13" s="312">
        <f t="shared" si="0"/>
        <v>-3.7410245580160505E-2</v>
      </c>
      <c r="T13" s="25"/>
    </row>
    <row r="14" spans="1:20" x14ac:dyDescent="0.25">
      <c r="A14" s="41" t="s">
        <v>78</v>
      </c>
      <c r="B14" s="145" t="s">
        <v>70</v>
      </c>
      <c r="C14" s="145" t="s">
        <v>70</v>
      </c>
      <c r="D14" s="145" t="s">
        <v>70</v>
      </c>
      <c r="E14" s="145" t="s">
        <v>70</v>
      </c>
      <c r="F14" s="145" t="s">
        <v>70</v>
      </c>
      <c r="G14" s="72">
        <v>10286.9858</v>
      </c>
      <c r="H14" s="72">
        <v>10717</v>
      </c>
      <c r="I14" s="72">
        <v>11847</v>
      </c>
      <c r="J14" s="72">
        <v>12651</v>
      </c>
      <c r="K14" s="72">
        <v>14309</v>
      </c>
      <c r="L14" s="72">
        <v>16402</v>
      </c>
      <c r="M14" s="72">
        <v>15381</v>
      </c>
      <c r="N14" s="72">
        <v>14182</v>
      </c>
      <c r="O14" s="146">
        <v>13380</v>
      </c>
      <c r="P14" s="147">
        <v>11625</v>
      </c>
      <c r="Q14" s="147">
        <v>13623</v>
      </c>
      <c r="R14" s="147">
        <v>13687</v>
      </c>
      <c r="S14" s="312">
        <f t="shared" si="0"/>
        <v>4.6979373118989946E-3</v>
      </c>
      <c r="T14" s="25"/>
    </row>
    <row r="15" spans="1:20" ht="17.25" x14ac:dyDescent="0.25">
      <c r="A15" s="41" t="s">
        <v>264</v>
      </c>
      <c r="B15" s="145" t="s">
        <v>70</v>
      </c>
      <c r="C15" s="145" t="s">
        <v>70</v>
      </c>
      <c r="D15" s="145" t="s">
        <v>70</v>
      </c>
      <c r="E15" s="145" t="s">
        <v>70</v>
      </c>
      <c r="F15" s="145" t="s">
        <v>70</v>
      </c>
      <c r="G15" s="72">
        <v>3315.6891999999998</v>
      </c>
      <c r="H15" s="72">
        <v>7495</v>
      </c>
      <c r="I15" s="72">
        <v>9653</v>
      </c>
      <c r="J15" s="72">
        <v>9951</v>
      </c>
      <c r="K15" s="72">
        <v>8903</v>
      </c>
      <c r="L15" s="72">
        <v>9023</v>
      </c>
      <c r="M15" s="72">
        <v>8683</v>
      </c>
      <c r="N15" s="72">
        <v>6961</v>
      </c>
      <c r="O15" s="146">
        <v>8466</v>
      </c>
      <c r="P15" s="147">
        <v>12141</v>
      </c>
      <c r="Q15" s="147">
        <v>11803</v>
      </c>
      <c r="R15" s="147">
        <v>11537</v>
      </c>
      <c r="S15" s="312">
        <f t="shared" si="0"/>
        <v>-2.2536643226298399E-2</v>
      </c>
      <c r="T15" s="25"/>
    </row>
    <row r="16" spans="1:20" x14ac:dyDescent="0.25">
      <c r="A16" s="41" t="s">
        <v>265</v>
      </c>
      <c r="B16" s="145" t="s">
        <v>70</v>
      </c>
      <c r="C16" s="145" t="s">
        <v>70</v>
      </c>
      <c r="D16" s="145" t="s">
        <v>70</v>
      </c>
      <c r="E16" s="145" t="s">
        <v>70</v>
      </c>
      <c r="F16" s="145" t="s">
        <v>70</v>
      </c>
      <c r="G16" s="72">
        <v>3868.4247999999998</v>
      </c>
      <c r="H16" s="72">
        <v>4148</v>
      </c>
      <c r="I16" s="72">
        <v>4055</v>
      </c>
      <c r="J16" s="72">
        <v>3659</v>
      </c>
      <c r="K16" s="72">
        <v>3051</v>
      </c>
      <c r="L16" s="72">
        <v>3463</v>
      </c>
      <c r="M16" s="72">
        <v>3915</v>
      </c>
      <c r="N16" s="72">
        <v>3507</v>
      </c>
      <c r="O16" s="146">
        <v>3559</v>
      </c>
      <c r="P16" s="148" t="s">
        <v>70</v>
      </c>
      <c r="Q16" s="148" t="s">
        <v>70</v>
      </c>
      <c r="R16" s="148" t="s">
        <v>70</v>
      </c>
      <c r="S16" s="312"/>
      <c r="T16" s="25"/>
    </row>
    <row r="17" spans="1:20" x14ac:dyDescent="0.25">
      <c r="A17" s="41" t="s">
        <v>266</v>
      </c>
      <c r="B17" s="145" t="s">
        <v>70</v>
      </c>
      <c r="C17" s="145" t="s">
        <v>70</v>
      </c>
      <c r="D17" s="145" t="s">
        <v>70</v>
      </c>
      <c r="E17" s="145" t="s">
        <v>70</v>
      </c>
      <c r="F17" s="145" t="s">
        <v>70</v>
      </c>
      <c r="G17" s="149">
        <v>8811.4425999999985</v>
      </c>
      <c r="H17" s="149">
        <v>9482</v>
      </c>
      <c r="I17" s="149">
        <v>9073</v>
      </c>
      <c r="J17" s="149">
        <v>8422</v>
      </c>
      <c r="K17" s="149">
        <v>7906</v>
      </c>
      <c r="L17" s="149">
        <v>10484</v>
      </c>
      <c r="M17" s="149">
        <v>11249</v>
      </c>
      <c r="N17" s="149">
        <v>8881</v>
      </c>
      <c r="O17" s="149">
        <v>10053</v>
      </c>
      <c r="P17" s="56">
        <v>7583</v>
      </c>
      <c r="Q17" s="56">
        <v>8935</v>
      </c>
      <c r="R17" s="56">
        <v>8205</v>
      </c>
      <c r="S17" s="312">
        <f t="shared" si="0"/>
        <v>-8.1701175153889194E-2</v>
      </c>
      <c r="T17" s="25"/>
    </row>
    <row r="18" spans="1:20" x14ac:dyDescent="0.25">
      <c r="A18" s="142" t="s">
        <v>267</v>
      </c>
      <c r="B18" s="39"/>
      <c r="C18" s="39"/>
      <c r="D18" s="39"/>
      <c r="E18" s="39"/>
      <c r="F18" s="39"/>
      <c r="G18" s="39"/>
      <c r="H18" s="39"/>
      <c r="I18" s="39"/>
      <c r="J18" s="39"/>
      <c r="K18" s="39"/>
      <c r="L18" s="39"/>
      <c r="M18" s="39"/>
      <c r="N18" s="150"/>
      <c r="O18" s="150"/>
      <c r="P18" s="17"/>
      <c r="Q18" s="17"/>
      <c r="R18" s="17"/>
    </row>
    <row r="19" spans="1:20" x14ac:dyDescent="0.25">
      <c r="A19" s="142" t="s">
        <v>268</v>
      </c>
      <c r="B19" s="39"/>
      <c r="C19" s="39"/>
      <c r="D19" s="39"/>
      <c r="E19" s="39"/>
      <c r="F19" s="39"/>
      <c r="G19" s="39"/>
      <c r="H19" s="39"/>
      <c r="I19" s="39"/>
      <c r="J19" s="39"/>
      <c r="K19" s="39"/>
      <c r="L19" s="39"/>
      <c r="M19" s="39"/>
      <c r="N19" s="39"/>
      <c r="O19" s="39"/>
    </row>
    <row r="20" spans="1:20" s="236" customFormat="1" x14ac:dyDescent="0.25">
      <c r="A20" s="141" t="s">
        <v>523</v>
      </c>
      <c r="B20" s="39"/>
      <c r="C20" s="39"/>
      <c r="D20" s="39"/>
      <c r="E20" s="39"/>
      <c r="F20" s="39"/>
      <c r="G20" s="39"/>
      <c r="H20" s="39"/>
      <c r="I20" s="39"/>
      <c r="J20" s="39"/>
      <c r="K20" s="39"/>
      <c r="L20" s="39"/>
      <c r="M20" s="39"/>
      <c r="N20" s="39"/>
      <c r="O20" s="39"/>
    </row>
    <row r="21" spans="1:20" ht="14.25" customHeight="1" x14ac:dyDescent="0.25">
      <c r="A21" s="142" t="s">
        <v>550</v>
      </c>
      <c r="B21" s="39"/>
      <c r="C21" s="39"/>
      <c r="D21" s="39"/>
      <c r="E21" s="39"/>
      <c r="F21" s="39"/>
      <c r="G21" s="39"/>
      <c r="H21" s="39"/>
      <c r="I21" s="39"/>
      <c r="J21" s="39"/>
      <c r="K21" s="39"/>
      <c r="L21" s="39"/>
      <c r="M21" s="39"/>
      <c r="N21" s="39"/>
      <c r="O21" s="39"/>
    </row>
    <row r="22" spans="1:20" x14ac:dyDescent="0.25">
      <c r="A22" s="142" t="s">
        <v>269</v>
      </c>
    </row>
    <row r="24" spans="1:20" ht="47.25" x14ac:dyDescent="0.4">
      <c r="A24" s="143" t="s">
        <v>270</v>
      </c>
      <c r="B24" s="12" t="s">
        <v>10</v>
      </c>
      <c r="C24" s="12" t="s">
        <v>11</v>
      </c>
      <c r="D24" s="12" t="s">
        <v>12</v>
      </c>
      <c r="E24" s="12" t="s">
        <v>13</v>
      </c>
      <c r="F24" s="12" t="s">
        <v>14</v>
      </c>
      <c r="G24" s="12" t="s">
        <v>85</v>
      </c>
      <c r="H24" s="237" t="s">
        <v>465</v>
      </c>
      <c r="I24" s="237" t="s">
        <v>492</v>
      </c>
      <c r="J24" s="144" t="s">
        <v>493</v>
      </c>
      <c r="K24" s="12" t="s">
        <v>445</v>
      </c>
      <c r="Q24"/>
      <c r="R24"/>
    </row>
    <row r="25" spans="1:20" x14ac:dyDescent="0.25">
      <c r="A25" s="25" t="s">
        <v>271</v>
      </c>
      <c r="B25" s="145" t="s">
        <v>70</v>
      </c>
      <c r="C25" s="145" t="s">
        <v>70</v>
      </c>
      <c r="D25" s="145" t="s">
        <v>70</v>
      </c>
      <c r="E25" s="26">
        <v>336</v>
      </c>
      <c r="F25" s="26">
        <v>445</v>
      </c>
      <c r="G25" s="26">
        <v>492</v>
      </c>
      <c r="H25" s="240">
        <v>607</v>
      </c>
      <c r="I25" s="240">
        <v>646</v>
      </c>
      <c r="J25" s="27">
        <f>(I25-E25)/E25</f>
        <v>0.92261904761904767</v>
      </c>
      <c r="K25" s="25"/>
      <c r="Q25"/>
      <c r="R25"/>
    </row>
    <row r="26" spans="1:20" x14ac:dyDescent="0.25">
      <c r="A26" s="25" t="s">
        <v>76</v>
      </c>
      <c r="B26" s="145" t="s">
        <v>70</v>
      </c>
      <c r="C26" s="145" t="s">
        <v>70</v>
      </c>
      <c r="D26" s="145" t="s">
        <v>70</v>
      </c>
      <c r="E26" s="26">
        <v>436</v>
      </c>
      <c r="F26" s="26">
        <v>659</v>
      </c>
      <c r="G26" s="26">
        <v>873</v>
      </c>
      <c r="H26" s="240">
        <v>1061</v>
      </c>
      <c r="I26" s="240">
        <v>1251</v>
      </c>
      <c r="J26" s="27">
        <f t="shared" ref="J26:J31" si="1">(I26-E26)/E26</f>
        <v>1.8692660550458715</v>
      </c>
      <c r="K26" s="25"/>
      <c r="Q26"/>
      <c r="R26"/>
    </row>
    <row r="27" spans="1:20" x14ac:dyDescent="0.25">
      <c r="A27" s="25" t="s">
        <v>272</v>
      </c>
      <c r="B27" s="145" t="s">
        <v>70</v>
      </c>
      <c r="C27" s="145" t="s">
        <v>70</v>
      </c>
      <c r="D27" s="145" t="s">
        <v>70</v>
      </c>
      <c r="E27" s="26">
        <v>288</v>
      </c>
      <c r="F27" s="26">
        <v>277</v>
      </c>
      <c r="G27" s="26">
        <v>286</v>
      </c>
      <c r="H27" s="240">
        <v>313</v>
      </c>
      <c r="I27" s="240">
        <v>396</v>
      </c>
      <c r="J27" s="27">
        <f t="shared" si="1"/>
        <v>0.375</v>
      </c>
      <c r="K27" s="25"/>
      <c r="Q27"/>
      <c r="R27"/>
    </row>
    <row r="28" spans="1:20" x14ac:dyDescent="0.25">
      <c r="A28" s="25" t="s">
        <v>77</v>
      </c>
      <c r="B28" s="145" t="s">
        <v>70</v>
      </c>
      <c r="C28" s="145" t="s">
        <v>70</v>
      </c>
      <c r="D28" s="145" t="s">
        <v>70</v>
      </c>
      <c r="E28" s="26">
        <v>107</v>
      </c>
      <c r="F28" s="26">
        <v>153</v>
      </c>
      <c r="G28" s="26">
        <v>246</v>
      </c>
      <c r="H28" s="240">
        <v>325</v>
      </c>
      <c r="I28" s="240">
        <v>389</v>
      </c>
      <c r="J28" s="27">
        <f t="shared" si="1"/>
        <v>2.6355140186915889</v>
      </c>
      <c r="K28" s="25"/>
      <c r="Q28"/>
      <c r="R28"/>
    </row>
    <row r="29" spans="1:20" x14ac:dyDescent="0.25">
      <c r="A29" s="25" t="s">
        <v>273</v>
      </c>
      <c r="B29" s="145" t="s">
        <v>70</v>
      </c>
      <c r="C29" s="145" t="s">
        <v>70</v>
      </c>
      <c r="D29" s="145" t="s">
        <v>70</v>
      </c>
      <c r="E29" s="26">
        <v>235</v>
      </c>
      <c r="F29" s="26">
        <v>265</v>
      </c>
      <c r="G29" s="26">
        <v>269</v>
      </c>
      <c r="H29" s="240">
        <v>342</v>
      </c>
      <c r="I29" s="240">
        <v>398</v>
      </c>
      <c r="J29" s="27">
        <f t="shared" si="1"/>
        <v>0.69361702127659575</v>
      </c>
      <c r="K29" s="25"/>
      <c r="Q29"/>
      <c r="R29"/>
    </row>
    <row r="30" spans="1:20" ht="17.25" x14ac:dyDescent="0.25">
      <c r="A30" s="25" t="s">
        <v>274</v>
      </c>
      <c r="B30" s="145" t="s">
        <v>70</v>
      </c>
      <c r="C30" s="145" t="s">
        <v>70</v>
      </c>
      <c r="D30" s="145" t="s">
        <v>70</v>
      </c>
      <c r="E30" s="26">
        <v>29</v>
      </c>
      <c r="F30" s="26">
        <v>73</v>
      </c>
      <c r="G30" s="26">
        <v>18</v>
      </c>
      <c r="H30" s="240">
        <v>42</v>
      </c>
      <c r="I30" s="240">
        <v>23</v>
      </c>
      <c r="J30" s="27">
        <f t="shared" si="1"/>
        <v>-0.20689655172413793</v>
      </c>
      <c r="K30" s="25"/>
      <c r="Q30"/>
      <c r="R30"/>
    </row>
    <row r="31" spans="1:20" x14ac:dyDescent="0.25">
      <c r="A31" s="25" t="s">
        <v>275</v>
      </c>
      <c r="B31" s="145" t="s">
        <v>70</v>
      </c>
      <c r="C31" s="145" t="s">
        <v>70</v>
      </c>
      <c r="D31" s="145" t="s">
        <v>70</v>
      </c>
      <c r="E31" s="26">
        <v>42</v>
      </c>
      <c r="F31" s="72">
        <v>56</v>
      </c>
      <c r="G31" s="114">
        <v>8</v>
      </c>
      <c r="H31" s="255">
        <v>34</v>
      </c>
      <c r="I31" s="255">
        <v>45</v>
      </c>
      <c r="J31" s="27">
        <f t="shared" si="1"/>
        <v>7.1428571428571425E-2</v>
      </c>
      <c r="K31" s="25"/>
      <c r="Q31"/>
      <c r="R31"/>
    </row>
    <row r="32" spans="1:20" x14ac:dyDescent="0.25">
      <c r="A32" s="6" t="s">
        <v>276</v>
      </c>
      <c r="B32" s="47">
        <v>650</v>
      </c>
      <c r="C32" s="47">
        <v>830</v>
      </c>
      <c r="D32" s="47">
        <v>970</v>
      </c>
      <c r="E32" s="47">
        <v>1473</v>
      </c>
      <c r="F32" s="47">
        <v>1872</v>
      </c>
      <c r="G32" s="47">
        <v>2184</v>
      </c>
      <c r="H32" s="229">
        <v>2724</v>
      </c>
      <c r="I32" s="229">
        <f>SUM(I25:I31)</f>
        <v>3148</v>
      </c>
      <c r="J32" s="7">
        <f>(I32-E32)/E32</f>
        <v>1.1371350984385609</v>
      </c>
      <c r="K32" s="25"/>
      <c r="Q32"/>
      <c r="R32"/>
    </row>
    <row r="33" spans="1:15" x14ac:dyDescent="0.25">
      <c r="A33" s="79" t="s">
        <v>277</v>
      </c>
      <c r="J33" s="57"/>
      <c r="K33" s="57"/>
      <c r="L33" s="57"/>
      <c r="M33" s="57"/>
      <c r="N33" s="57"/>
      <c r="O33" s="57"/>
    </row>
    <row r="34" spans="1:15" x14ac:dyDescent="0.25">
      <c r="A34" s="79" t="s">
        <v>88</v>
      </c>
    </row>
    <row r="36" spans="1:15" s="81" customFormat="1" ht="26.25" x14ac:dyDescent="0.4">
      <c r="A36" s="143" t="s">
        <v>278</v>
      </c>
      <c r="B36" s="125">
        <v>2014</v>
      </c>
      <c r="C36" s="125">
        <v>2015</v>
      </c>
      <c r="D36" s="125">
        <v>2016</v>
      </c>
      <c r="E36" s="125">
        <v>2017</v>
      </c>
      <c r="F36" s="12" t="s">
        <v>445</v>
      </c>
    </row>
    <row r="37" spans="1:15" s="81" customFormat="1" ht="15.75" x14ac:dyDescent="0.25">
      <c r="A37" s="127" t="s">
        <v>279</v>
      </c>
      <c r="B37" s="132">
        <v>39780</v>
      </c>
      <c r="C37" s="116">
        <v>39608</v>
      </c>
      <c r="D37" s="116">
        <v>40800</v>
      </c>
      <c r="E37" s="116">
        <v>46400</v>
      </c>
      <c r="F37" s="4"/>
    </row>
    <row r="38" spans="1:15" x14ac:dyDescent="0.25">
      <c r="A38" s="48" t="s">
        <v>280</v>
      </c>
    </row>
    <row r="39" spans="1:15" x14ac:dyDescent="0.25">
      <c r="A39" s="48" t="s">
        <v>27</v>
      </c>
    </row>
    <row r="40" spans="1:15" x14ac:dyDescent="0.25">
      <c r="A40" s="48"/>
    </row>
    <row r="42" spans="1:15" x14ac:dyDescent="0.25">
      <c r="A42" s="81" t="s">
        <v>470</v>
      </c>
    </row>
    <row r="43" spans="1:15" ht="26.25" x14ac:dyDescent="0.4">
      <c r="A43" s="138" t="s">
        <v>250</v>
      </c>
      <c r="B43" s="12"/>
      <c r="C43" s="206" t="s">
        <v>85</v>
      </c>
      <c r="D43" s="81"/>
    </row>
    <row r="44" spans="1:15" x14ac:dyDescent="0.25">
      <c r="A44" s="25" t="s">
        <v>251</v>
      </c>
      <c r="B44" s="25"/>
      <c r="C44" s="72">
        <v>615517</v>
      </c>
    </row>
    <row r="45" spans="1:15" ht="45" x14ac:dyDescent="0.25">
      <c r="A45" s="12" t="s">
        <v>252</v>
      </c>
      <c r="B45" s="12"/>
      <c r="C45" s="2" t="s">
        <v>253</v>
      </c>
    </row>
    <row r="46" spans="1:15" x14ac:dyDescent="0.25">
      <c r="A46" s="25"/>
      <c r="B46" s="195" t="s">
        <v>254</v>
      </c>
      <c r="C46" s="46">
        <v>0.55000000000000004</v>
      </c>
      <c r="E46" s="17"/>
    </row>
    <row r="47" spans="1:15" x14ac:dyDescent="0.25">
      <c r="A47" s="25"/>
      <c r="B47" s="195" t="s">
        <v>255</v>
      </c>
      <c r="C47" s="46">
        <v>0.45</v>
      </c>
      <c r="E47" s="17"/>
    </row>
    <row r="48" spans="1:15" ht="62.25" x14ac:dyDescent="0.25">
      <c r="A48" s="139"/>
      <c r="B48" s="195" t="s">
        <v>256</v>
      </c>
      <c r="C48" s="46">
        <v>0.19</v>
      </c>
      <c r="E48" s="17"/>
    </row>
    <row r="49" spans="1:5" ht="60" x14ac:dyDescent="0.25">
      <c r="A49" s="139"/>
      <c r="B49" s="195" t="s">
        <v>257</v>
      </c>
      <c r="C49" s="46">
        <v>0.76</v>
      </c>
      <c r="E49" s="17"/>
    </row>
    <row r="50" spans="1:5" x14ac:dyDescent="0.25">
      <c r="A50" s="139"/>
      <c r="B50" s="195" t="s">
        <v>40</v>
      </c>
      <c r="C50" s="46">
        <v>0.08</v>
      </c>
      <c r="E50" s="17"/>
    </row>
    <row r="51" spans="1:5" x14ac:dyDescent="0.25">
      <c r="A51" s="139"/>
      <c r="B51" s="195" t="s">
        <v>41</v>
      </c>
      <c r="C51" s="46">
        <v>0.14499999999999999</v>
      </c>
      <c r="E51" s="17"/>
    </row>
    <row r="52" spans="1:5" x14ac:dyDescent="0.25">
      <c r="A52" s="139"/>
      <c r="B52" s="195" t="s">
        <v>42</v>
      </c>
      <c r="C52" s="46">
        <v>0.44600000000000001</v>
      </c>
      <c r="E52" s="17"/>
    </row>
    <row r="53" spans="1:5" x14ac:dyDescent="0.25">
      <c r="A53" s="139"/>
      <c r="B53" s="195" t="s">
        <v>43</v>
      </c>
      <c r="C53" s="46">
        <v>0.187</v>
      </c>
      <c r="E53" s="17"/>
    </row>
    <row r="54" spans="1:5" x14ac:dyDescent="0.25">
      <c r="A54" s="139"/>
      <c r="B54" s="195" t="s">
        <v>44</v>
      </c>
      <c r="C54" s="46">
        <v>0.14099999999999999</v>
      </c>
      <c r="E54" s="17"/>
    </row>
    <row r="55" spans="1:5" ht="30" x14ac:dyDescent="0.25">
      <c r="A55" s="2" t="s">
        <v>258</v>
      </c>
      <c r="B55" s="12"/>
      <c r="C55" s="90" t="s">
        <v>85</v>
      </c>
    </row>
    <row r="56" spans="1:5" x14ac:dyDescent="0.25">
      <c r="A56" s="3"/>
      <c r="B56" s="96" t="s">
        <v>79</v>
      </c>
      <c r="C56" s="207">
        <v>1.4E-2</v>
      </c>
    </row>
    <row r="57" spans="1:5" x14ac:dyDescent="0.25">
      <c r="A57" s="139"/>
      <c r="B57" s="195" t="s">
        <v>69</v>
      </c>
      <c r="C57" s="208">
        <v>0.01</v>
      </c>
    </row>
    <row r="58" spans="1:5" ht="30" x14ac:dyDescent="0.25">
      <c r="A58" s="139"/>
      <c r="B58" s="195" t="s">
        <v>91</v>
      </c>
      <c r="C58" s="208">
        <v>1.2E-2</v>
      </c>
    </row>
    <row r="59" spans="1:5" ht="45" x14ac:dyDescent="0.25">
      <c r="A59" s="139"/>
      <c r="B59" s="195" t="s">
        <v>72</v>
      </c>
      <c r="C59" s="208">
        <v>0.01</v>
      </c>
    </row>
    <row r="60" spans="1:5" ht="30" x14ac:dyDescent="0.25">
      <c r="A60" s="139"/>
      <c r="B60" s="195" t="s">
        <v>73</v>
      </c>
      <c r="C60" s="208">
        <v>0.01</v>
      </c>
    </row>
    <row r="61" spans="1:5" ht="30" x14ac:dyDescent="0.25">
      <c r="A61" s="139"/>
      <c r="B61" s="195" t="s">
        <v>74</v>
      </c>
      <c r="C61" s="208">
        <v>1.4999999999999999E-2</v>
      </c>
    </row>
    <row r="62" spans="1:5" ht="30" x14ac:dyDescent="0.25">
      <c r="A62" s="139"/>
      <c r="B62" s="195" t="s">
        <v>75</v>
      </c>
      <c r="C62" s="208">
        <v>1.4999999999999999E-2</v>
      </c>
    </row>
    <row r="63" spans="1:5" x14ac:dyDescent="0.25">
      <c r="A63" s="139"/>
      <c r="B63" s="195" t="s">
        <v>76</v>
      </c>
      <c r="C63" s="208">
        <v>1.2E-2</v>
      </c>
    </row>
    <row r="64" spans="1:5" x14ac:dyDescent="0.25">
      <c r="A64" s="139"/>
      <c r="B64" s="195" t="s">
        <v>77</v>
      </c>
      <c r="C64" s="208">
        <v>1.9E-2</v>
      </c>
    </row>
    <row r="65" spans="1:3" ht="30" x14ac:dyDescent="0.25">
      <c r="A65" s="139"/>
      <c r="B65" s="195" t="s">
        <v>78</v>
      </c>
      <c r="C65" s="208">
        <v>1.9E-2</v>
      </c>
    </row>
    <row r="66" spans="1:3" x14ac:dyDescent="0.25">
      <c r="A66" s="141" t="s">
        <v>259</v>
      </c>
    </row>
    <row r="67" spans="1:3" x14ac:dyDescent="0.25">
      <c r="A67" s="141" t="s">
        <v>260</v>
      </c>
    </row>
    <row r="68" spans="1:3" x14ac:dyDescent="0.25">
      <c r="A68" s="142" t="s">
        <v>471</v>
      </c>
    </row>
  </sheetData>
  <mergeCells count="1">
    <mergeCell ref="A5:F5"/>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Volunteering!E25:I25</xm:f>
              <xm:sqref>K25</xm:sqref>
            </x14:sparkline>
            <x14:sparkline>
              <xm:f>Volunteering!E26:I26</xm:f>
              <xm:sqref>K26</xm:sqref>
            </x14:sparkline>
            <x14:sparkline>
              <xm:f>Volunteering!E27:I27</xm:f>
              <xm:sqref>K27</xm:sqref>
            </x14:sparkline>
            <x14:sparkline>
              <xm:f>Volunteering!E28:I28</xm:f>
              <xm:sqref>K28</xm:sqref>
            </x14:sparkline>
            <x14:sparkline>
              <xm:f>Volunteering!E29:I29</xm:f>
              <xm:sqref>K29</xm:sqref>
            </x14:sparkline>
            <x14:sparkline>
              <xm:f>Volunteering!E30:I30</xm:f>
              <xm:sqref>K30</xm:sqref>
            </x14:sparkline>
            <x14:sparkline>
              <xm:f>Volunteering!E31:I31</xm:f>
              <xm:sqref>K31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Volunteering!B32:I32</xm:f>
              <xm:sqref>K32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Volunteering!B37:D37</xm:f>
              <xm:sqref>F37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Volunteering!G10:Q10</xm:f>
              <xm:sqref>T10</xm:sqref>
            </x14:sparkline>
            <x14:sparkline>
              <xm:f>Volunteering!G11:Q11</xm:f>
              <xm:sqref>T11</xm:sqref>
            </x14:sparkline>
            <x14:sparkline>
              <xm:f>Volunteering!G12:Q12</xm:f>
              <xm:sqref>T12</xm:sqref>
            </x14:sparkline>
            <x14:sparkline>
              <xm:f>Volunteering!G13:Q13</xm:f>
              <xm:sqref>T13</xm:sqref>
            </x14:sparkline>
            <x14:sparkline>
              <xm:f>Volunteering!G14:Q14</xm:f>
              <xm:sqref>T14</xm:sqref>
            </x14:sparkline>
            <x14:sparkline>
              <xm:f>Volunteering!G15:Q15</xm:f>
              <xm:sqref>T15</xm:sqref>
            </x14:sparkline>
            <x14:sparkline>
              <xm:f>Volunteering!G16:Q16</xm:f>
              <xm:sqref>T16</xm:sqref>
            </x14:sparkline>
            <x14:sparkline>
              <xm:f>Volunteering!G17:Q17</xm:f>
              <xm:sqref>T17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Volunteering!B9:R9</xm:f>
              <xm:sqref>T9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79"/>
  <sheetViews>
    <sheetView showGridLines="0" showRowColHeaders="0" zoomScale="85" zoomScaleNormal="85" workbookViewId="0"/>
  </sheetViews>
  <sheetFormatPr defaultRowHeight="15" x14ac:dyDescent="0.25"/>
  <cols>
    <col min="1" max="1" width="61.42578125" style="152" customWidth="1"/>
    <col min="2" max="3" width="11.85546875" style="152" customWidth="1"/>
    <col min="4" max="10" width="12" style="152" customWidth="1"/>
    <col min="11" max="13" width="12.5703125" style="152" customWidth="1"/>
    <col min="14" max="14" width="12.85546875" style="152" customWidth="1"/>
    <col min="15" max="15" width="20.42578125" style="152" customWidth="1"/>
    <col min="16" max="16" width="9.140625" style="152"/>
    <col min="17" max="17" width="9.5703125" style="152" bestFit="1" customWidth="1"/>
    <col min="18" max="257" width="9.140625" style="152"/>
    <col min="258" max="258" width="61.42578125" style="152" customWidth="1"/>
    <col min="259" max="260" width="11.85546875" style="152" customWidth="1"/>
    <col min="261" max="268" width="12" style="152" customWidth="1"/>
    <col min="269" max="272" width="9.140625" style="152"/>
    <col min="273" max="273" width="9.5703125" style="152" bestFit="1" customWidth="1"/>
    <col min="274" max="513" width="9.140625" style="152"/>
    <col min="514" max="514" width="61.42578125" style="152" customWidth="1"/>
    <col min="515" max="516" width="11.85546875" style="152" customWidth="1"/>
    <col min="517" max="524" width="12" style="152" customWidth="1"/>
    <col min="525" max="528" width="9.140625" style="152"/>
    <col min="529" max="529" width="9.5703125" style="152" bestFit="1" customWidth="1"/>
    <col min="530" max="769" width="9.140625" style="152"/>
    <col min="770" max="770" width="61.42578125" style="152" customWidth="1"/>
    <col min="771" max="772" width="11.85546875" style="152" customWidth="1"/>
    <col min="773" max="780" width="12" style="152" customWidth="1"/>
    <col min="781" max="784" width="9.140625" style="152"/>
    <col min="785" max="785" width="9.5703125" style="152" bestFit="1" customWidth="1"/>
    <col min="786" max="1025" width="9.140625" style="152"/>
    <col min="1026" max="1026" width="61.42578125" style="152" customWidth="1"/>
    <col min="1027" max="1028" width="11.85546875" style="152" customWidth="1"/>
    <col min="1029" max="1036" width="12" style="152" customWidth="1"/>
    <col min="1037" max="1040" width="9.140625" style="152"/>
    <col min="1041" max="1041" width="9.5703125" style="152" bestFit="1" customWidth="1"/>
    <col min="1042" max="1281" width="9.140625" style="152"/>
    <col min="1282" max="1282" width="61.42578125" style="152" customWidth="1"/>
    <col min="1283" max="1284" width="11.85546875" style="152" customWidth="1"/>
    <col min="1285" max="1292" width="12" style="152" customWidth="1"/>
    <col min="1293" max="1296" width="9.140625" style="152"/>
    <col min="1297" max="1297" width="9.5703125" style="152" bestFit="1" customWidth="1"/>
    <col min="1298" max="1537" width="9.140625" style="152"/>
    <col min="1538" max="1538" width="61.42578125" style="152" customWidth="1"/>
    <col min="1539" max="1540" width="11.85546875" style="152" customWidth="1"/>
    <col min="1541" max="1548" width="12" style="152" customWidth="1"/>
    <col min="1549" max="1552" width="9.140625" style="152"/>
    <col min="1553" max="1553" width="9.5703125" style="152" bestFit="1" customWidth="1"/>
    <col min="1554" max="1793" width="9.140625" style="152"/>
    <col min="1794" max="1794" width="61.42578125" style="152" customWidth="1"/>
    <col min="1795" max="1796" width="11.85546875" style="152" customWidth="1"/>
    <col min="1797" max="1804" width="12" style="152" customWidth="1"/>
    <col min="1805" max="1808" width="9.140625" style="152"/>
    <col min="1809" max="1809" width="9.5703125" style="152" bestFit="1" customWidth="1"/>
    <col min="1810" max="2049" width="9.140625" style="152"/>
    <col min="2050" max="2050" width="61.42578125" style="152" customWidth="1"/>
    <col min="2051" max="2052" width="11.85546875" style="152" customWidth="1"/>
    <col min="2053" max="2060" width="12" style="152" customWidth="1"/>
    <col min="2061" max="2064" width="9.140625" style="152"/>
    <col min="2065" max="2065" width="9.5703125" style="152" bestFit="1" customWidth="1"/>
    <col min="2066" max="2305" width="9.140625" style="152"/>
    <col min="2306" max="2306" width="61.42578125" style="152" customWidth="1"/>
    <col min="2307" max="2308" width="11.85546875" style="152" customWidth="1"/>
    <col min="2309" max="2316" width="12" style="152" customWidth="1"/>
    <col min="2317" max="2320" width="9.140625" style="152"/>
    <col min="2321" max="2321" width="9.5703125" style="152" bestFit="1" customWidth="1"/>
    <col min="2322" max="2561" width="9.140625" style="152"/>
    <col min="2562" max="2562" width="61.42578125" style="152" customWidth="1"/>
    <col min="2563" max="2564" width="11.85546875" style="152" customWidth="1"/>
    <col min="2565" max="2572" width="12" style="152" customWidth="1"/>
    <col min="2573" max="2576" width="9.140625" style="152"/>
    <col min="2577" max="2577" width="9.5703125" style="152" bestFit="1" customWidth="1"/>
    <col min="2578" max="2817" width="9.140625" style="152"/>
    <col min="2818" max="2818" width="61.42578125" style="152" customWidth="1"/>
    <col min="2819" max="2820" width="11.85546875" style="152" customWidth="1"/>
    <col min="2821" max="2828" width="12" style="152" customWidth="1"/>
    <col min="2829" max="2832" width="9.140625" style="152"/>
    <col min="2833" max="2833" width="9.5703125" style="152" bestFit="1" customWidth="1"/>
    <col min="2834" max="3073" width="9.140625" style="152"/>
    <col min="3074" max="3074" width="61.42578125" style="152" customWidth="1"/>
    <col min="3075" max="3076" width="11.85546875" style="152" customWidth="1"/>
    <col min="3077" max="3084" width="12" style="152" customWidth="1"/>
    <col min="3085" max="3088" width="9.140625" style="152"/>
    <col min="3089" max="3089" width="9.5703125" style="152" bestFit="1" customWidth="1"/>
    <col min="3090" max="3329" width="9.140625" style="152"/>
    <col min="3330" max="3330" width="61.42578125" style="152" customWidth="1"/>
    <col min="3331" max="3332" width="11.85546875" style="152" customWidth="1"/>
    <col min="3333" max="3340" width="12" style="152" customWidth="1"/>
    <col min="3341" max="3344" width="9.140625" style="152"/>
    <col min="3345" max="3345" width="9.5703125" style="152" bestFit="1" customWidth="1"/>
    <col min="3346" max="3585" width="9.140625" style="152"/>
    <col min="3586" max="3586" width="61.42578125" style="152" customWidth="1"/>
    <col min="3587" max="3588" width="11.85546875" style="152" customWidth="1"/>
    <col min="3589" max="3596" width="12" style="152" customWidth="1"/>
    <col min="3597" max="3600" width="9.140625" style="152"/>
    <col min="3601" max="3601" width="9.5703125" style="152" bestFit="1" customWidth="1"/>
    <col min="3602" max="3841" width="9.140625" style="152"/>
    <col min="3842" max="3842" width="61.42578125" style="152" customWidth="1"/>
    <col min="3843" max="3844" width="11.85546875" style="152" customWidth="1"/>
    <col min="3845" max="3852" width="12" style="152" customWidth="1"/>
    <col min="3853" max="3856" width="9.140625" style="152"/>
    <col min="3857" max="3857" width="9.5703125" style="152" bestFit="1" customWidth="1"/>
    <col min="3858" max="4097" width="9.140625" style="152"/>
    <col min="4098" max="4098" width="61.42578125" style="152" customWidth="1"/>
    <col min="4099" max="4100" width="11.85546875" style="152" customWidth="1"/>
    <col min="4101" max="4108" width="12" style="152" customWidth="1"/>
    <col min="4109" max="4112" width="9.140625" style="152"/>
    <col min="4113" max="4113" width="9.5703125" style="152" bestFit="1" customWidth="1"/>
    <col min="4114" max="4353" width="9.140625" style="152"/>
    <col min="4354" max="4354" width="61.42578125" style="152" customWidth="1"/>
    <col min="4355" max="4356" width="11.85546875" style="152" customWidth="1"/>
    <col min="4357" max="4364" width="12" style="152" customWidth="1"/>
    <col min="4365" max="4368" width="9.140625" style="152"/>
    <col min="4369" max="4369" width="9.5703125" style="152" bestFit="1" customWidth="1"/>
    <col min="4370" max="4609" width="9.140625" style="152"/>
    <col min="4610" max="4610" width="61.42578125" style="152" customWidth="1"/>
    <col min="4611" max="4612" width="11.85546875" style="152" customWidth="1"/>
    <col min="4613" max="4620" width="12" style="152" customWidth="1"/>
    <col min="4621" max="4624" width="9.140625" style="152"/>
    <col min="4625" max="4625" width="9.5703125" style="152" bestFit="1" customWidth="1"/>
    <col min="4626" max="4865" width="9.140625" style="152"/>
    <col min="4866" max="4866" width="61.42578125" style="152" customWidth="1"/>
    <col min="4867" max="4868" width="11.85546875" style="152" customWidth="1"/>
    <col min="4869" max="4876" width="12" style="152" customWidth="1"/>
    <col min="4877" max="4880" width="9.140625" style="152"/>
    <col min="4881" max="4881" width="9.5703125" style="152" bestFit="1" customWidth="1"/>
    <col min="4882" max="5121" width="9.140625" style="152"/>
    <col min="5122" max="5122" width="61.42578125" style="152" customWidth="1"/>
    <col min="5123" max="5124" width="11.85546875" style="152" customWidth="1"/>
    <col min="5125" max="5132" width="12" style="152" customWidth="1"/>
    <col min="5133" max="5136" width="9.140625" style="152"/>
    <col min="5137" max="5137" width="9.5703125" style="152" bestFit="1" customWidth="1"/>
    <col min="5138" max="5377" width="9.140625" style="152"/>
    <col min="5378" max="5378" width="61.42578125" style="152" customWidth="1"/>
    <col min="5379" max="5380" width="11.85546875" style="152" customWidth="1"/>
    <col min="5381" max="5388" width="12" style="152" customWidth="1"/>
    <col min="5389" max="5392" width="9.140625" style="152"/>
    <col min="5393" max="5393" width="9.5703125" style="152" bestFit="1" customWidth="1"/>
    <col min="5394" max="5633" width="9.140625" style="152"/>
    <col min="5634" max="5634" width="61.42578125" style="152" customWidth="1"/>
    <col min="5635" max="5636" width="11.85546875" style="152" customWidth="1"/>
    <col min="5637" max="5644" width="12" style="152" customWidth="1"/>
    <col min="5645" max="5648" width="9.140625" style="152"/>
    <col min="5649" max="5649" width="9.5703125" style="152" bestFit="1" customWidth="1"/>
    <col min="5650" max="5889" width="9.140625" style="152"/>
    <col min="5890" max="5890" width="61.42578125" style="152" customWidth="1"/>
    <col min="5891" max="5892" width="11.85546875" style="152" customWidth="1"/>
    <col min="5893" max="5900" width="12" style="152" customWidth="1"/>
    <col min="5901" max="5904" width="9.140625" style="152"/>
    <col min="5905" max="5905" width="9.5703125" style="152" bestFit="1" customWidth="1"/>
    <col min="5906" max="6145" width="9.140625" style="152"/>
    <col min="6146" max="6146" width="61.42578125" style="152" customWidth="1"/>
    <col min="6147" max="6148" width="11.85546875" style="152" customWidth="1"/>
    <col min="6149" max="6156" width="12" style="152" customWidth="1"/>
    <col min="6157" max="6160" width="9.140625" style="152"/>
    <col min="6161" max="6161" width="9.5703125" style="152" bestFit="1" customWidth="1"/>
    <col min="6162" max="6401" width="9.140625" style="152"/>
    <col min="6402" max="6402" width="61.42578125" style="152" customWidth="1"/>
    <col min="6403" max="6404" width="11.85546875" style="152" customWidth="1"/>
    <col min="6405" max="6412" width="12" style="152" customWidth="1"/>
    <col min="6413" max="6416" width="9.140625" style="152"/>
    <col min="6417" max="6417" width="9.5703125" style="152" bestFit="1" customWidth="1"/>
    <col min="6418" max="6657" width="9.140625" style="152"/>
    <col min="6658" max="6658" width="61.42578125" style="152" customWidth="1"/>
    <col min="6659" max="6660" width="11.85546875" style="152" customWidth="1"/>
    <col min="6661" max="6668" width="12" style="152" customWidth="1"/>
    <col min="6669" max="6672" width="9.140625" style="152"/>
    <col min="6673" max="6673" width="9.5703125" style="152" bestFit="1" customWidth="1"/>
    <col min="6674" max="6913" width="9.140625" style="152"/>
    <col min="6914" max="6914" width="61.42578125" style="152" customWidth="1"/>
    <col min="6915" max="6916" width="11.85546875" style="152" customWidth="1"/>
    <col min="6917" max="6924" width="12" style="152" customWidth="1"/>
    <col min="6925" max="6928" width="9.140625" style="152"/>
    <col min="6929" max="6929" width="9.5703125" style="152" bestFit="1" customWidth="1"/>
    <col min="6930" max="7169" width="9.140625" style="152"/>
    <col min="7170" max="7170" width="61.42578125" style="152" customWidth="1"/>
    <col min="7171" max="7172" width="11.85546875" style="152" customWidth="1"/>
    <col min="7173" max="7180" width="12" style="152" customWidth="1"/>
    <col min="7181" max="7184" width="9.140625" style="152"/>
    <col min="7185" max="7185" width="9.5703125" style="152" bestFit="1" customWidth="1"/>
    <col min="7186" max="7425" width="9.140625" style="152"/>
    <col min="7426" max="7426" width="61.42578125" style="152" customWidth="1"/>
    <col min="7427" max="7428" width="11.85546875" style="152" customWidth="1"/>
    <col min="7429" max="7436" width="12" style="152" customWidth="1"/>
    <col min="7437" max="7440" width="9.140625" style="152"/>
    <col min="7441" max="7441" width="9.5703125" style="152" bestFit="1" customWidth="1"/>
    <col min="7442" max="7681" width="9.140625" style="152"/>
    <col min="7682" max="7682" width="61.42578125" style="152" customWidth="1"/>
    <col min="7683" max="7684" width="11.85546875" style="152" customWidth="1"/>
    <col min="7685" max="7692" width="12" style="152" customWidth="1"/>
    <col min="7693" max="7696" width="9.140625" style="152"/>
    <col min="7697" max="7697" width="9.5703125" style="152" bestFit="1" customWidth="1"/>
    <col min="7698" max="7937" width="9.140625" style="152"/>
    <col min="7938" max="7938" width="61.42578125" style="152" customWidth="1"/>
    <col min="7939" max="7940" width="11.85546875" style="152" customWidth="1"/>
    <col min="7941" max="7948" width="12" style="152" customWidth="1"/>
    <col min="7949" max="7952" width="9.140625" style="152"/>
    <col min="7953" max="7953" width="9.5703125" style="152" bestFit="1" customWidth="1"/>
    <col min="7954" max="8193" width="9.140625" style="152"/>
    <col min="8194" max="8194" width="61.42578125" style="152" customWidth="1"/>
    <col min="8195" max="8196" width="11.85546875" style="152" customWidth="1"/>
    <col min="8197" max="8204" width="12" style="152" customWidth="1"/>
    <col min="8205" max="8208" width="9.140625" style="152"/>
    <col min="8209" max="8209" width="9.5703125" style="152" bestFit="1" customWidth="1"/>
    <col min="8210" max="8449" width="9.140625" style="152"/>
    <col min="8450" max="8450" width="61.42578125" style="152" customWidth="1"/>
    <col min="8451" max="8452" width="11.85546875" style="152" customWidth="1"/>
    <col min="8453" max="8460" width="12" style="152" customWidth="1"/>
    <col min="8461" max="8464" width="9.140625" style="152"/>
    <col min="8465" max="8465" width="9.5703125" style="152" bestFit="1" customWidth="1"/>
    <col min="8466" max="8705" width="9.140625" style="152"/>
    <col min="8706" max="8706" width="61.42578125" style="152" customWidth="1"/>
    <col min="8707" max="8708" width="11.85546875" style="152" customWidth="1"/>
    <col min="8709" max="8716" width="12" style="152" customWidth="1"/>
    <col min="8717" max="8720" width="9.140625" style="152"/>
    <col min="8721" max="8721" width="9.5703125" style="152" bestFit="1" customWidth="1"/>
    <col min="8722" max="8961" width="9.140625" style="152"/>
    <col min="8962" max="8962" width="61.42578125" style="152" customWidth="1"/>
    <col min="8963" max="8964" width="11.85546875" style="152" customWidth="1"/>
    <col min="8965" max="8972" width="12" style="152" customWidth="1"/>
    <col min="8973" max="8976" width="9.140625" style="152"/>
    <col min="8977" max="8977" width="9.5703125" style="152" bestFit="1" customWidth="1"/>
    <col min="8978" max="9217" width="9.140625" style="152"/>
    <col min="9218" max="9218" width="61.42578125" style="152" customWidth="1"/>
    <col min="9219" max="9220" width="11.85546875" style="152" customWidth="1"/>
    <col min="9221" max="9228" width="12" style="152" customWidth="1"/>
    <col min="9229" max="9232" width="9.140625" style="152"/>
    <col min="9233" max="9233" width="9.5703125" style="152" bestFit="1" customWidth="1"/>
    <col min="9234" max="9473" width="9.140625" style="152"/>
    <col min="9474" max="9474" width="61.42578125" style="152" customWidth="1"/>
    <col min="9475" max="9476" width="11.85546875" style="152" customWidth="1"/>
    <col min="9477" max="9484" width="12" style="152" customWidth="1"/>
    <col min="9485" max="9488" width="9.140625" style="152"/>
    <col min="9489" max="9489" width="9.5703125" style="152" bestFit="1" customWidth="1"/>
    <col min="9490" max="9729" width="9.140625" style="152"/>
    <col min="9730" max="9730" width="61.42578125" style="152" customWidth="1"/>
    <col min="9731" max="9732" width="11.85546875" style="152" customWidth="1"/>
    <col min="9733" max="9740" width="12" style="152" customWidth="1"/>
    <col min="9741" max="9744" width="9.140625" style="152"/>
    <col min="9745" max="9745" width="9.5703125" style="152" bestFit="1" customWidth="1"/>
    <col min="9746" max="9985" width="9.140625" style="152"/>
    <col min="9986" max="9986" width="61.42578125" style="152" customWidth="1"/>
    <col min="9987" max="9988" width="11.85546875" style="152" customWidth="1"/>
    <col min="9989" max="9996" width="12" style="152" customWidth="1"/>
    <col min="9997" max="10000" width="9.140625" style="152"/>
    <col min="10001" max="10001" width="9.5703125" style="152" bestFit="1" customWidth="1"/>
    <col min="10002" max="10241" width="9.140625" style="152"/>
    <col min="10242" max="10242" width="61.42578125" style="152" customWidth="1"/>
    <col min="10243" max="10244" width="11.85546875" style="152" customWidth="1"/>
    <col min="10245" max="10252" width="12" style="152" customWidth="1"/>
    <col min="10253" max="10256" width="9.140625" style="152"/>
    <col min="10257" max="10257" width="9.5703125" style="152" bestFit="1" customWidth="1"/>
    <col min="10258" max="10497" width="9.140625" style="152"/>
    <col min="10498" max="10498" width="61.42578125" style="152" customWidth="1"/>
    <col min="10499" max="10500" width="11.85546875" style="152" customWidth="1"/>
    <col min="10501" max="10508" width="12" style="152" customWidth="1"/>
    <col min="10509" max="10512" width="9.140625" style="152"/>
    <col min="10513" max="10513" width="9.5703125" style="152" bestFit="1" customWidth="1"/>
    <col min="10514" max="10753" width="9.140625" style="152"/>
    <col min="10754" max="10754" width="61.42578125" style="152" customWidth="1"/>
    <col min="10755" max="10756" width="11.85546875" style="152" customWidth="1"/>
    <col min="10757" max="10764" width="12" style="152" customWidth="1"/>
    <col min="10765" max="10768" width="9.140625" style="152"/>
    <col min="10769" max="10769" width="9.5703125" style="152" bestFit="1" customWidth="1"/>
    <col min="10770" max="11009" width="9.140625" style="152"/>
    <col min="11010" max="11010" width="61.42578125" style="152" customWidth="1"/>
    <col min="11011" max="11012" width="11.85546875" style="152" customWidth="1"/>
    <col min="11013" max="11020" width="12" style="152" customWidth="1"/>
    <col min="11021" max="11024" width="9.140625" style="152"/>
    <col min="11025" max="11025" width="9.5703125" style="152" bestFit="1" customWidth="1"/>
    <col min="11026" max="11265" width="9.140625" style="152"/>
    <col min="11266" max="11266" width="61.42578125" style="152" customWidth="1"/>
    <col min="11267" max="11268" width="11.85546875" style="152" customWidth="1"/>
    <col min="11269" max="11276" width="12" style="152" customWidth="1"/>
    <col min="11277" max="11280" width="9.140625" style="152"/>
    <col min="11281" max="11281" width="9.5703125" style="152" bestFit="1" customWidth="1"/>
    <col min="11282" max="11521" width="9.140625" style="152"/>
    <col min="11522" max="11522" width="61.42578125" style="152" customWidth="1"/>
    <col min="11523" max="11524" width="11.85546875" style="152" customWidth="1"/>
    <col min="11525" max="11532" width="12" style="152" customWidth="1"/>
    <col min="11533" max="11536" width="9.140625" style="152"/>
    <col min="11537" max="11537" width="9.5703125" style="152" bestFit="1" customWidth="1"/>
    <col min="11538" max="11777" width="9.140625" style="152"/>
    <col min="11778" max="11778" width="61.42578125" style="152" customWidth="1"/>
    <col min="11779" max="11780" width="11.85546875" style="152" customWidth="1"/>
    <col min="11781" max="11788" width="12" style="152" customWidth="1"/>
    <col min="11789" max="11792" width="9.140625" style="152"/>
    <col min="11793" max="11793" width="9.5703125" style="152" bestFit="1" customWidth="1"/>
    <col min="11794" max="12033" width="9.140625" style="152"/>
    <col min="12034" max="12034" width="61.42578125" style="152" customWidth="1"/>
    <col min="12035" max="12036" width="11.85546875" style="152" customWidth="1"/>
    <col min="12037" max="12044" width="12" style="152" customWidth="1"/>
    <col min="12045" max="12048" width="9.140625" style="152"/>
    <col min="12049" max="12049" width="9.5703125" style="152" bestFit="1" customWidth="1"/>
    <col min="12050" max="12289" width="9.140625" style="152"/>
    <col min="12290" max="12290" width="61.42578125" style="152" customWidth="1"/>
    <col min="12291" max="12292" width="11.85546875" style="152" customWidth="1"/>
    <col min="12293" max="12300" width="12" style="152" customWidth="1"/>
    <col min="12301" max="12304" width="9.140625" style="152"/>
    <col min="12305" max="12305" width="9.5703125" style="152" bestFit="1" customWidth="1"/>
    <col min="12306" max="12545" width="9.140625" style="152"/>
    <col min="12546" max="12546" width="61.42578125" style="152" customWidth="1"/>
    <col min="12547" max="12548" width="11.85546875" style="152" customWidth="1"/>
    <col min="12549" max="12556" width="12" style="152" customWidth="1"/>
    <col min="12557" max="12560" width="9.140625" style="152"/>
    <col min="12561" max="12561" width="9.5703125" style="152" bestFit="1" customWidth="1"/>
    <col min="12562" max="12801" width="9.140625" style="152"/>
    <col min="12802" max="12802" width="61.42578125" style="152" customWidth="1"/>
    <col min="12803" max="12804" width="11.85546875" style="152" customWidth="1"/>
    <col min="12805" max="12812" width="12" style="152" customWidth="1"/>
    <col min="12813" max="12816" width="9.140625" style="152"/>
    <col min="12817" max="12817" width="9.5703125" style="152" bestFit="1" customWidth="1"/>
    <col min="12818" max="13057" width="9.140625" style="152"/>
    <col min="13058" max="13058" width="61.42578125" style="152" customWidth="1"/>
    <col min="13059" max="13060" width="11.85546875" style="152" customWidth="1"/>
    <col min="13061" max="13068" width="12" style="152" customWidth="1"/>
    <col min="13069" max="13072" width="9.140625" style="152"/>
    <col min="13073" max="13073" width="9.5703125" style="152" bestFit="1" customWidth="1"/>
    <col min="13074" max="13313" width="9.140625" style="152"/>
    <col min="13314" max="13314" width="61.42578125" style="152" customWidth="1"/>
    <col min="13315" max="13316" width="11.85546875" style="152" customWidth="1"/>
    <col min="13317" max="13324" width="12" style="152" customWidth="1"/>
    <col min="13325" max="13328" width="9.140625" style="152"/>
    <col min="13329" max="13329" width="9.5703125" style="152" bestFit="1" customWidth="1"/>
    <col min="13330" max="13569" width="9.140625" style="152"/>
    <col min="13570" max="13570" width="61.42578125" style="152" customWidth="1"/>
    <col min="13571" max="13572" width="11.85546875" style="152" customWidth="1"/>
    <col min="13573" max="13580" width="12" style="152" customWidth="1"/>
    <col min="13581" max="13584" width="9.140625" style="152"/>
    <col min="13585" max="13585" width="9.5703125" style="152" bestFit="1" customWidth="1"/>
    <col min="13586" max="13825" width="9.140625" style="152"/>
    <col min="13826" max="13826" width="61.42578125" style="152" customWidth="1"/>
    <col min="13827" max="13828" width="11.85546875" style="152" customWidth="1"/>
    <col min="13829" max="13836" width="12" style="152" customWidth="1"/>
    <col min="13837" max="13840" width="9.140625" style="152"/>
    <col min="13841" max="13841" width="9.5703125" style="152" bestFit="1" customWidth="1"/>
    <col min="13842" max="14081" width="9.140625" style="152"/>
    <col min="14082" max="14082" width="61.42578125" style="152" customWidth="1"/>
    <col min="14083" max="14084" width="11.85546875" style="152" customWidth="1"/>
    <col min="14085" max="14092" width="12" style="152" customWidth="1"/>
    <col min="14093" max="14096" width="9.140625" style="152"/>
    <col min="14097" max="14097" width="9.5703125" style="152" bestFit="1" customWidth="1"/>
    <col min="14098" max="14337" width="9.140625" style="152"/>
    <col min="14338" max="14338" width="61.42578125" style="152" customWidth="1"/>
    <col min="14339" max="14340" width="11.85546875" style="152" customWidth="1"/>
    <col min="14341" max="14348" width="12" style="152" customWidth="1"/>
    <col min="14349" max="14352" width="9.140625" style="152"/>
    <col min="14353" max="14353" width="9.5703125" style="152" bestFit="1" customWidth="1"/>
    <col min="14354" max="14593" width="9.140625" style="152"/>
    <col min="14594" max="14594" width="61.42578125" style="152" customWidth="1"/>
    <col min="14595" max="14596" width="11.85546875" style="152" customWidth="1"/>
    <col min="14597" max="14604" width="12" style="152" customWidth="1"/>
    <col min="14605" max="14608" width="9.140625" style="152"/>
    <col min="14609" max="14609" width="9.5703125" style="152" bestFit="1" customWidth="1"/>
    <col min="14610" max="14849" width="9.140625" style="152"/>
    <col min="14850" max="14850" width="61.42578125" style="152" customWidth="1"/>
    <col min="14851" max="14852" width="11.85546875" style="152" customWidth="1"/>
    <col min="14853" max="14860" width="12" style="152" customWidth="1"/>
    <col min="14861" max="14864" width="9.140625" style="152"/>
    <col min="14865" max="14865" width="9.5703125" style="152" bestFit="1" customWidth="1"/>
    <col min="14866" max="15105" width="9.140625" style="152"/>
    <col min="15106" max="15106" width="61.42578125" style="152" customWidth="1"/>
    <col min="15107" max="15108" width="11.85546875" style="152" customWidth="1"/>
    <col min="15109" max="15116" width="12" style="152" customWidth="1"/>
    <col min="15117" max="15120" width="9.140625" style="152"/>
    <col min="15121" max="15121" width="9.5703125" style="152" bestFit="1" customWidth="1"/>
    <col min="15122" max="15361" width="9.140625" style="152"/>
    <col min="15362" max="15362" width="61.42578125" style="152" customWidth="1"/>
    <col min="15363" max="15364" width="11.85546875" style="152" customWidth="1"/>
    <col min="15365" max="15372" width="12" style="152" customWidth="1"/>
    <col min="15373" max="15376" width="9.140625" style="152"/>
    <col min="15377" max="15377" width="9.5703125" style="152" bestFit="1" customWidth="1"/>
    <col min="15378" max="15617" width="9.140625" style="152"/>
    <col min="15618" max="15618" width="61.42578125" style="152" customWidth="1"/>
    <col min="15619" max="15620" width="11.85546875" style="152" customWidth="1"/>
    <col min="15621" max="15628" width="12" style="152" customWidth="1"/>
    <col min="15629" max="15632" width="9.140625" style="152"/>
    <col min="15633" max="15633" width="9.5703125" style="152" bestFit="1" customWidth="1"/>
    <col min="15634" max="15873" width="9.140625" style="152"/>
    <col min="15874" max="15874" width="61.42578125" style="152" customWidth="1"/>
    <col min="15875" max="15876" width="11.85546875" style="152" customWidth="1"/>
    <col min="15877" max="15884" width="12" style="152" customWidth="1"/>
    <col min="15885" max="15888" width="9.140625" style="152"/>
    <col min="15889" max="15889" width="9.5703125" style="152" bestFit="1" customWidth="1"/>
    <col min="15890" max="16129" width="9.140625" style="152"/>
    <col min="16130" max="16130" width="61.42578125" style="152" customWidth="1"/>
    <col min="16131" max="16132" width="11.85546875" style="152" customWidth="1"/>
    <col min="16133" max="16140" width="12" style="152" customWidth="1"/>
    <col min="16141" max="16144" width="9.140625" style="152"/>
    <col min="16145" max="16145" width="9.5703125" style="152" bestFit="1" customWidth="1"/>
    <col min="16146" max="16384" width="9.140625" style="152"/>
  </cols>
  <sheetData>
    <row r="4" spans="1:15" ht="23.25" x14ac:dyDescent="0.35">
      <c r="A4" s="151" t="s">
        <v>281</v>
      </c>
    </row>
    <row r="5" spans="1:15" ht="55.5" customHeight="1" x14ac:dyDescent="0.25">
      <c r="A5" s="381" t="s">
        <v>450</v>
      </c>
      <c r="B5" s="381"/>
      <c r="C5" s="381"/>
      <c r="D5" s="381"/>
      <c r="E5" s="381"/>
      <c r="F5" s="381"/>
      <c r="G5" s="381"/>
      <c r="H5" s="381"/>
      <c r="I5" s="381"/>
      <c r="J5" s="381"/>
      <c r="K5" s="381"/>
    </row>
    <row r="7" spans="1:15" ht="26.25" x14ac:dyDescent="0.4">
      <c r="A7" s="143" t="s">
        <v>282</v>
      </c>
      <c r="B7" s="384" t="s">
        <v>283</v>
      </c>
      <c r="C7" s="385"/>
      <c r="D7" s="385"/>
      <c r="E7" s="385"/>
      <c r="F7" s="385"/>
      <c r="G7" s="385"/>
      <c r="H7" s="385"/>
      <c r="I7" s="385"/>
      <c r="J7" s="385"/>
      <c r="K7" s="385"/>
      <c r="L7" s="385"/>
      <c r="M7" s="385"/>
      <c r="N7" s="385"/>
      <c r="O7" s="386"/>
    </row>
    <row r="8" spans="1:15" x14ac:dyDescent="0.25">
      <c r="A8" s="382" t="s">
        <v>524</v>
      </c>
      <c r="B8" s="383"/>
      <c r="C8" s="383"/>
      <c r="D8" s="383"/>
      <c r="E8" s="383"/>
      <c r="F8" s="383"/>
      <c r="G8" s="383"/>
      <c r="H8" s="383"/>
      <c r="I8" s="383"/>
      <c r="J8" s="383"/>
      <c r="K8" s="383"/>
      <c r="L8" s="383"/>
      <c r="M8" s="383"/>
      <c r="N8" s="383"/>
      <c r="O8" s="383"/>
    </row>
    <row r="9" spans="1:15" x14ac:dyDescent="0.25">
      <c r="A9" s="153"/>
      <c r="B9" s="154">
        <v>2006</v>
      </c>
      <c r="C9" s="154">
        <v>2007</v>
      </c>
      <c r="D9" s="154">
        <v>2008</v>
      </c>
      <c r="E9" s="154">
        <v>2009</v>
      </c>
      <c r="F9" s="154">
        <v>2010</v>
      </c>
      <c r="G9" s="154">
        <v>2011</v>
      </c>
      <c r="H9" s="154">
        <v>2012</v>
      </c>
      <c r="I9" s="154">
        <v>2013</v>
      </c>
      <c r="J9" s="154">
        <v>2014</v>
      </c>
      <c r="K9" s="154">
        <v>2015</v>
      </c>
      <c r="L9" s="12">
        <v>2016</v>
      </c>
      <c r="M9" s="237">
        <v>2017</v>
      </c>
      <c r="N9" s="237">
        <v>2018</v>
      </c>
      <c r="O9" s="154" t="s">
        <v>445</v>
      </c>
    </row>
    <row r="10" spans="1:15" s="157" customFormat="1" x14ac:dyDescent="0.25">
      <c r="A10" s="155" t="s">
        <v>284</v>
      </c>
      <c r="B10" s="156">
        <v>0</v>
      </c>
      <c r="C10" s="156">
        <v>0</v>
      </c>
      <c r="D10" s="156">
        <v>0</v>
      </c>
      <c r="E10" s="156">
        <v>0</v>
      </c>
      <c r="F10" s="156">
        <v>1809</v>
      </c>
      <c r="G10" s="156">
        <v>1785</v>
      </c>
      <c r="H10" s="156">
        <v>1762</v>
      </c>
      <c r="I10" s="156">
        <v>1755</v>
      </c>
      <c r="J10" s="156">
        <v>1740</v>
      </c>
      <c r="K10" s="156">
        <v>1730</v>
      </c>
      <c r="L10" s="62">
        <v>1719</v>
      </c>
      <c r="M10" s="62">
        <v>1722</v>
      </c>
      <c r="N10" s="62">
        <v>1734</v>
      </c>
      <c r="O10" s="166"/>
    </row>
    <row r="11" spans="1:15" x14ac:dyDescent="0.25">
      <c r="A11" s="158" t="s">
        <v>285</v>
      </c>
      <c r="B11" s="156">
        <v>0</v>
      </c>
      <c r="C11" s="156">
        <v>0</v>
      </c>
      <c r="D11" s="156">
        <v>0</v>
      </c>
      <c r="E11" s="156">
        <v>0</v>
      </c>
      <c r="F11" s="159">
        <v>1634</v>
      </c>
      <c r="G11" s="159">
        <v>1713</v>
      </c>
      <c r="H11" s="159">
        <v>1699</v>
      </c>
      <c r="I11" s="159">
        <v>1680</v>
      </c>
      <c r="J11" s="159">
        <v>1627</v>
      </c>
      <c r="K11" s="159">
        <v>1593</v>
      </c>
      <c r="L11" s="160">
        <v>1566</v>
      </c>
      <c r="M11" s="160">
        <v>1551</v>
      </c>
      <c r="N11" s="160">
        <v>1581</v>
      </c>
      <c r="O11" s="166"/>
    </row>
    <row r="12" spans="1:15" x14ac:dyDescent="0.25">
      <c r="A12" s="158" t="s">
        <v>286</v>
      </c>
      <c r="B12" s="156">
        <v>0</v>
      </c>
      <c r="C12" s="156">
        <v>0</v>
      </c>
      <c r="D12" s="156">
        <v>0</v>
      </c>
      <c r="E12" s="156">
        <v>0</v>
      </c>
      <c r="F12" s="159">
        <v>175</v>
      </c>
      <c r="G12" s="159">
        <v>72</v>
      </c>
      <c r="H12" s="159">
        <v>63</v>
      </c>
      <c r="I12" s="159">
        <v>75</v>
      </c>
      <c r="J12" s="159">
        <v>113</v>
      </c>
      <c r="K12" s="159">
        <v>137</v>
      </c>
      <c r="L12" s="161">
        <v>153</v>
      </c>
      <c r="M12" s="161">
        <v>171</v>
      </c>
      <c r="N12" s="161">
        <v>153</v>
      </c>
      <c r="O12" s="166"/>
    </row>
    <row r="13" spans="1:15" x14ac:dyDescent="0.25">
      <c r="A13" s="158" t="s">
        <v>287</v>
      </c>
      <c r="B13" s="156">
        <v>0</v>
      </c>
      <c r="C13" s="156">
        <v>0</v>
      </c>
      <c r="D13" s="156">
        <v>0</v>
      </c>
      <c r="E13" s="156">
        <v>0</v>
      </c>
      <c r="F13" s="159">
        <v>1</v>
      </c>
      <c r="G13" s="159">
        <v>1</v>
      </c>
      <c r="H13" s="159">
        <v>1</v>
      </c>
      <c r="I13" s="159">
        <v>0</v>
      </c>
      <c r="J13" s="159">
        <v>2</v>
      </c>
      <c r="K13" s="159">
        <v>4</v>
      </c>
      <c r="L13" s="161">
        <v>4</v>
      </c>
      <c r="M13" s="161">
        <v>3</v>
      </c>
      <c r="N13" s="161">
        <v>3</v>
      </c>
      <c r="O13" s="166"/>
    </row>
    <row r="14" spans="1:15" x14ac:dyDescent="0.25">
      <c r="A14" s="162" t="s">
        <v>79</v>
      </c>
      <c r="B14" s="156">
        <v>0</v>
      </c>
      <c r="C14" s="156">
        <v>0</v>
      </c>
      <c r="D14" s="156">
        <v>0</v>
      </c>
      <c r="E14" s="156">
        <v>0</v>
      </c>
      <c r="F14" s="156">
        <v>1382</v>
      </c>
      <c r="G14" s="156">
        <v>1369</v>
      </c>
      <c r="H14" s="156">
        <v>1347</v>
      </c>
      <c r="I14" s="156">
        <v>1340</v>
      </c>
      <c r="J14" s="156">
        <v>1328</v>
      </c>
      <c r="K14" s="156">
        <v>1315</v>
      </c>
      <c r="L14" s="62">
        <v>1306</v>
      </c>
      <c r="M14" s="62">
        <v>1313</v>
      </c>
      <c r="N14" s="62">
        <v>1318</v>
      </c>
      <c r="O14" s="166"/>
    </row>
    <row r="15" spans="1:15" x14ac:dyDescent="0.25">
      <c r="A15" s="163" t="s">
        <v>69</v>
      </c>
      <c r="B15" s="156">
        <v>0</v>
      </c>
      <c r="C15" s="156">
        <v>0</v>
      </c>
      <c r="D15" s="156">
        <v>0</v>
      </c>
      <c r="E15" s="156">
        <v>0</v>
      </c>
      <c r="F15" s="56">
        <v>68</v>
      </c>
      <c r="G15" s="56">
        <v>66</v>
      </c>
      <c r="H15" s="56">
        <v>63</v>
      </c>
      <c r="I15" s="56">
        <v>63</v>
      </c>
      <c r="J15" s="56">
        <v>64</v>
      </c>
      <c r="K15" s="56">
        <v>65</v>
      </c>
      <c r="L15" s="163">
        <v>63</v>
      </c>
      <c r="M15" s="163">
        <v>63</v>
      </c>
      <c r="N15" s="163">
        <v>64</v>
      </c>
      <c r="O15" s="166"/>
    </row>
    <row r="16" spans="1:15" x14ac:dyDescent="0.25">
      <c r="A16" s="163" t="s">
        <v>91</v>
      </c>
      <c r="B16" s="156">
        <v>0</v>
      </c>
      <c r="C16" s="156">
        <v>0</v>
      </c>
      <c r="D16" s="156">
        <v>0</v>
      </c>
      <c r="E16" s="156">
        <v>0</v>
      </c>
      <c r="F16" s="56">
        <v>150</v>
      </c>
      <c r="G16" s="56">
        <v>151</v>
      </c>
      <c r="H16" s="56">
        <v>149</v>
      </c>
      <c r="I16" s="56">
        <v>149</v>
      </c>
      <c r="J16" s="56">
        <v>146</v>
      </c>
      <c r="K16" s="56">
        <v>144</v>
      </c>
      <c r="L16" s="163">
        <v>140</v>
      </c>
      <c r="M16" s="163">
        <v>140</v>
      </c>
      <c r="N16" s="163">
        <v>140</v>
      </c>
      <c r="O16" s="166"/>
    </row>
    <row r="17" spans="1:15" x14ac:dyDescent="0.25">
      <c r="A17" s="163" t="s">
        <v>72</v>
      </c>
      <c r="B17" s="156">
        <v>0</v>
      </c>
      <c r="C17" s="156">
        <v>0</v>
      </c>
      <c r="D17" s="156">
        <v>0</v>
      </c>
      <c r="E17" s="156">
        <v>0</v>
      </c>
      <c r="F17" s="56">
        <v>154</v>
      </c>
      <c r="G17" s="56">
        <v>155</v>
      </c>
      <c r="H17" s="56">
        <v>153</v>
      </c>
      <c r="I17" s="56">
        <v>152</v>
      </c>
      <c r="J17" s="56">
        <v>149</v>
      </c>
      <c r="K17" s="163">
        <v>144</v>
      </c>
      <c r="L17" s="163">
        <v>142</v>
      </c>
      <c r="M17" s="163">
        <v>141</v>
      </c>
      <c r="N17" s="163">
        <v>141</v>
      </c>
      <c r="O17" s="166"/>
    </row>
    <row r="18" spans="1:15" x14ac:dyDescent="0.25">
      <c r="A18" s="163" t="s">
        <v>74</v>
      </c>
      <c r="B18" s="156">
        <v>0</v>
      </c>
      <c r="C18" s="156">
        <v>0</v>
      </c>
      <c r="D18" s="156">
        <v>0</v>
      </c>
      <c r="E18" s="156">
        <v>0</v>
      </c>
      <c r="F18" s="56">
        <v>143</v>
      </c>
      <c r="G18" s="56">
        <v>146</v>
      </c>
      <c r="H18" s="56">
        <v>144</v>
      </c>
      <c r="I18" s="56">
        <v>143</v>
      </c>
      <c r="J18" s="56">
        <v>143</v>
      </c>
      <c r="K18" s="163">
        <v>138</v>
      </c>
      <c r="L18" s="163">
        <v>137</v>
      </c>
      <c r="M18" s="163">
        <v>135</v>
      </c>
      <c r="N18" s="163">
        <v>131</v>
      </c>
      <c r="O18" s="166"/>
    </row>
    <row r="19" spans="1:15" x14ac:dyDescent="0.25">
      <c r="A19" s="163" t="s">
        <v>73</v>
      </c>
      <c r="B19" s="156">
        <v>0</v>
      </c>
      <c r="C19" s="156">
        <v>0</v>
      </c>
      <c r="D19" s="156">
        <v>0</v>
      </c>
      <c r="E19" s="156">
        <v>0</v>
      </c>
      <c r="F19" s="56">
        <v>98</v>
      </c>
      <c r="G19" s="56">
        <v>103</v>
      </c>
      <c r="H19" s="56">
        <v>102</v>
      </c>
      <c r="I19" s="56">
        <v>102</v>
      </c>
      <c r="J19" s="56">
        <v>102</v>
      </c>
      <c r="K19" s="56">
        <v>100</v>
      </c>
      <c r="L19" s="163">
        <v>99</v>
      </c>
      <c r="M19" s="163">
        <v>104</v>
      </c>
      <c r="N19" s="163">
        <v>106</v>
      </c>
      <c r="O19" s="166"/>
    </row>
    <row r="20" spans="1:15" x14ac:dyDescent="0.25">
      <c r="A20" s="163" t="s">
        <v>75</v>
      </c>
      <c r="B20" s="156">
        <v>0</v>
      </c>
      <c r="C20" s="156">
        <v>0</v>
      </c>
      <c r="D20" s="156">
        <v>0</v>
      </c>
      <c r="E20" s="156">
        <v>0</v>
      </c>
      <c r="F20" s="56">
        <v>169</v>
      </c>
      <c r="G20" s="56">
        <v>167</v>
      </c>
      <c r="H20" s="56">
        <v>164</v>
      </c>
      <c r="I20" s="56">
        <v>162</v>
      </c>
      <c r="J20" s="56">
        <v>158</v>
      </c>
      <c r="K20" s="56">
        <v>162</v>
      </c>
      <c r="L20" s="163">
        <v>161</v>
      </c>
      <c r="M20" s="163">
        <v>163</v>
      </c>
      <c r="N20" s="163">
        <v>162</v>
      </c>
      <c r="O20" s="166"/>
    </row>
    <row r="21" spans="1:15" x14ac:dyDescent="0.25">
      <c r="A21" s="163" t="s">
        <v>76</v>
      </c>
      <c r="B21" s="156">
        <v>0</v>
      </c>
      <c r="C21" s="156">
        <v>0</v>
      </c>
      <c r="D21" s="156">
        <v>0</v>
      </c>
      <c r="E21" s="156">
        <v>0</v>
      </c>
      <c r="F21" s="56">
        <v>144</v>
      </c>
      <c r="G21" s="56">
        <v>141</v>
      </c>
      <c r="H21" s="56">
        <v>139</v>
      </c>
      <c r="I21" s="56">
        <v>139</v>
      </c>
      <c r="J21" s="56">
        <v>137</v>
      </c>
      <c r="K21" s="163">
        <v>134</v>
      </c>
      <c r="L21" s="163">
        <v>134</v>
      </c>
      <c r="M21" s="163">
        <v>134</v>
      </c>
      <c r="N21" s="163">
        <v>131</v>
      </c>
      <c r="O21" s="166"/>
    </row>
    <row r="22" spans="1:15" x14ac:dyDescent="0.25">
      <c r="A22" s="163" t="s">
        <v>77</v>
      </c>
      <c r="B22" s="156">
        <v>0</v>
      </c>
      <c r="C22" s="156">
        <v>0</v>
      </c>
      <c r="D22" s="156">
        <v>0</v>
      </c>
      <c r="E22" s="156">
        <v>0</v>
      </c>
      <c r="F22" s="56">
        <v>252</v>
      </c>
      <c r="G22" s="56">
        <v>243</v>
      </c>
      <c r="H22" s="56">
        <v>239</v>
      </c>
      <c r="I22" s="56">
        <v>236</v>
      </c>
      <c r="J22" s="56">
        <v>236</v>
      </c>
      <c r="K22" s="56">
        <v>234</v>
      </c>
      <c r="L22" s="163">
        <v>235</v>
      </c>
      <c r="M22" s="163">
        <v>234</v>
      </c>
      <c r="N22" s="163">
        <v>237</v>
      </c>
      <c r="O22" s="166"/>
    </row>
    <row r="23" spans="1:15" x14ac:dyDescent="0.25">
      <c r="A23" s="163" t="s">
        <v>78</v>
      </c>
      <c r="B23" s="156">
        <v>0</v>
      </c>
      <c r="C23" s="156">
        <v>0</v>
      </c>
      <c r="D23" s="156">
        <v>0</v>
      </c>
      <c r="E23" s="156">
        <v>0</v>
      </c>
      <c r="F23" s="56">
        <v>204</v>
      </c>
      <c r="G23" s="56">
        <v>197</v>
      </c>
      <c r="H23" s="56">
        <v>194</v>
      </c>
      <c r="I23" s="56">
        <v>194</v>
      </c>
      <c r="J23" s="56">
        <v>193</v>
      </c>
      <c r="K23" s="56">
        <v>194</v>
      </c>
      <c r="L23" s="163">
        <v>195</v>
      </c>
      <c r="M23" s="163">
        <v>199</v>
      </c>
      <c r="N23" s="163">
        <v>206</v>
      </c>
      <c r="O23" s="166"/>
    </row>
    <row r="24" spans="1:15" ht="33" customHeight="1" x14ac:dyDescent="0.35">
      <c r="A24" s="164" t="s">
        <v>288</v>
      </c>
      <c r="B24" s="387" t="s">
        <v>289</v>
      </c>
      <c r="C24" s="387"/>
      <c r="D24" s="387"/>
      <c r="E24" s="387"/>
      <c r="F24" s="387"/>
      <c r="G24" s="387"/>
      <c r="H24" s="387"/>
      <c r="I24" s="387"/>
      <c r="J24" s="387"/>
      <c r="K24" s="387"/>
      <c r="L24" s="387"/>
      <c r="M24" s="387"/>
      <c r="N24" s="387"/>
    </row>
    <row r="25" spans="1:15" s="157" customFormat="1" ht="17.25" x14ac:dyDescent="0.25">
      <c r="A25" s="378" t="s">
        <v>290</v>
      </c>
      <c r="B25" s="378"/>
      <c r="C25" s="378"/>
      <c r="D25" s="378"/>
      <c r="E25" s="378"/>
      <c r="F25" s="378"/>
      <c r="G25" s="378"/>
      <c r="H25" s="378"/>
      <c r="I25" s="378"/>
      <c r="J25" s="378"/>
      <c r="K25" s="378"/>
      <c r="L25" s="378"/>
      <c r="M25" s="378"/>
      <c r="N25" s="378"/>
    </row>
    <row r="26" spans="1:15" s="157" customFormat="1" x14ac:dyDescent="0.25">
      <c r="A26" s="154" t="s">
        <v>291</v>
      </c>
      <c r="B26" s="154">
        <v>2006</v>
      </c>
      <c r="C26" s="154">
        <v>2007</v>
      </c>
      <c r="D26" s="154">
        <v>2008</v>
      </c>
      <c r="E26" s="154">
        <v>2009</v>
      </c>
      <c r="F26" s="154">
        <v>2010</v>
      </c>
      <c r="G26" s="154">
        <v>2011</v>
      </c>
      <c r="H26" s="154">
        <v>2012</v>
      </c>
      <c r="I26" s="154" t="s">
        <v>295</v>
      </c>
      <c r="J26" s="165" t="s">
        <v>296</v>
      </c>
      <c r="K26" s="154">
        <v>2014</v>
      </c>
      <c r="L26" s="154">
        <v>2016</v>
      </c>
      <c r="M26" s="154">
        <v>2017</v>
      </c>
      <c r="N26" s="167" t="s">
        <v>547</v>
      </c>
    </row>
    <row r="27" spans="1:15" x14ac:dyDescent="0.25">
      <c r="A27" s="163" t="s">
        <v>69</v>
      </c>
      <c r="B27" s="156">
        <v>0</v>
      </c>
      <c r="C27" s="156">
        <v>0</v>
      </c>
      <c r="D27" s="156">
        <v>0</v>
      </c>
      <c r="E27" s="156">
        <v>0</v>
      </c>
      <c r="F27" s="163">
        <v>5</v>
      </c>
      <c r="G27" s="163">
        <v>5</v>
      </c>
      <c r="H27" s="163">
        <v>5</v>
      </c>
      <c r="I27" s="163">
        <v>5</v>
      </c>
      <c r="J27" s="163">
        <v>5</v>
      </c>
      <c r="K27" s="163">
        <v>5</v>
      </c>
      <c r="L27" s="163">
        <v>6</v>
      </c>
      <c r="M27" s="163">
        <v>6</v>
      </c>
      <c r="N27" s="169" t="s">
        <v>70</v>
      </c>
    </row>
    <row r="28" spans="1:15" x14ac:dyDescent="0.25">
      <c r="A28" s="163" t="s">
        <v>91</v>
      </c>
      <c r="B28" s="156">
        <v>0</v>
      </c>
      <c r="C28" s="156">
        <v>0</v>
      </c>
      <c r="D28" s="156">
        <v>0</v>
      </c>
      <c r="E28" s="156">
        <v>0</v>
      </c>
      <c r="F28" s="163">
        <v>12</v>
      </c>
      <c r="G28" s="163">
        <v>13</v>
      </c>
      <c r="H28" s="163">
        <v>13</v>
      </c>
      <c r="I28" s="163">
        <v>13</v>
      </c>
      <c r="J28" s="163">
        <v>14</v>
      </c>
      <c r="K28" s="163">
        <v>12</v>
      </c>
      <c r="L28" s="163">
        <v>14</v>
      </c>
      <c r="M28" s="163">
        <v>14</v>
      </c>
      <c r="N28" s="169" t="s">
        <v>70</v>
      </c>
    </row>
    <row r="29" spans="1:15" x14ac:dyDescent="0.25">
      <c r="A29" s="163" t="s">
        <v>72</v>
      </c>
      <c r="B29" s="156">
        <v>0</v>
      </c>
      <c r="C29" s="156">
        <v>0</v>
      </c>
      <c r="D29" s="156">
        <v>0</v>
      </c>
      <c r="E29" s="156">
        <v>0</v>
      </c>
      <c r="F29" s="163">
        <v>7</v>
      </c>
      <c r="G29" s="163">
        <v>7</v>
      </c>
      <c r="H29" s="163">
        <v>7</v>
      </c>
      <c r="I29" s="163">
        <v>7</v>
      </c>
      <c r="J29" s="163">
        <v>7</v>
      </c>
      <c r="K29" s="163">
        <v>7</v>
      </c>
      <c r="L29" s="163">
        <v>7</v>
      </c>
      <c r="M29" s="163">
        <v>7</v>
      </c>
      <c r="N29" s="169" t="s">
        <v>70</v>
      </c>
    </row>
    <row r="30" spans="1:15" x14ac:dyDescent="0.25">
      <c r="A30" s="163" t="s">
        <v>74</v>
      </c>
      <c r="B30" s="156">
        <v>0</v>
      </c>
      <c r="C30" s="156">
        <v>0</v>
      </c>
      <c r="D30" s="156">
        <v>0</v>
      </c>
      <c r="E30" s="156">
        <v>0</v>
      </c>
      <c r="F30" s="163">
        <v>11</v>
      </c>
      <c r="G30" s="163">
        <v>11</v>
      </c>
      <c r="H30" s="163">
        <v>13</v>
      </c>
      <c r="I30" s="163">
        <v>13</v>
      </c>
      <c r="J30" s="163">
        <v>13</v>
      </c>
      <c r="K30" s="163">
        <v>11</v>
      </c>
      <c r="L30" s="163">
        <v>14</v>
      </c>
      <c r="M30" s="163">
        <v>14</v>
      </c>
      <c r="N30" s="169" t="s">
        <v>70</v>
      </c>
    </row>
    <row r="31" spans="1:15" x14ac:dyDescent="0.25">
      <c r="A31" s="163" t="s">
        <v>73</v>
      </c>
      <c r="B31" s="156">
        <v>0</v>
      </c>
      <c r="C31" s="156">
        <v>0</v>
      </c>
      <c r="D31" s="156">
        <v>0</v>
      </c>
      <c r="E31" s="156">
        <v>0</v>
      </c>
      <c r="F31" s="163">
        <v>5</v>
      </c>
      <c r="G31" s="163">
        <v>6</v>
      </c>
      <c r="H31" s="163">
        <v>6</v>
      </c>
      <c r="I31" s="163">
        <v>6</v>
      </c>
      <c r="J31" s="163">
        <v>6</v>
      </c>
      <c r="K31" s="163">
        <v>6</v>
      </c>
      <c r="L31" s="163">
        <v>7</v>
      </c>
      <c r="M31" s="163">
        <v>7</v>
      </c>
      <c r="N31" s="169" t="s">
        <v>70</v>
      </c>
    </row>
    <row r="32" spans="1:15" x14ac:dyDescent="0.25">
      <c r="A32" s="163" t="s">
        <v>75</v>
      </c>
      <c r="B32" s="156">
        <v>0</v>
      </c>
      <c r="C32" s="156">
        <v>0</v>
      </c>
      <c r="D32" s="156">
        <v>0</v>
      </c>
      <c r="E32" s="156">
        <v>0</v>
      </c>
      <c r="F32" s="163">
        <v>11</v>
      </c>
      <c r="G32" s="163">
        <v>11</v>
      </c>
      <c r="H32" s="163">
        <v>11</v>
      </c>
      <c r="I32" s="163">
        <v>11</v>
      </c>
      <c r="J32" s="163">
        <v>11</v>
      </c>
      <c r="K32" s="163">
        <v>11</v>
      </c>
      <c r="L32" s="163">
        <v>11</v>
      </c>
      <c r="M32" s="163">
        <v>11</v>
      </c>
      <c r="N32" s="169" t="s">
        <v>70</v>
      </c>
    </row>
    <row r="33" spans="1:14" x14ac:dyDescent="0.25">
      <c r="A33" s="163" t="s">
        <v>76</v>
      </c>
      <c r="B33" s="156">
        <v>0</v>
      </c>
      <c r="C33" s="156">
        <v>0</v>
      </c>
      <c r="D33" s="156">
        <v>0</v>
      </c>
      <c r="E33" s="156">
        <v>0</v>
      </c>
      <c r="F33" s="163">
        <v>28</v>
      </c>
      <c r="G33" s="163">
        <v>29</v>
      </c>
      <c r="H33" s="163">
        <v>32</v>
      </c>
      <c r="I33" s="163">
        <v>31</v>
      </c>
      <c r="J33" s="163">
        <v>31</v>
      </c>
      <c r="K33" s="163">
        <v>29</v>
      </c>
      <c r="L33" s="163">
        <v>32</v>
      </c>
      <c r="M33" s="163">
        <v>32</v>
      </c>
      <c r="N33" s="169" t="s">
        <v>70</v>
      </c>
    </row>
    <row r="34" spans="1:14" x14ac:dyDescent="0.25">
      <c r="A34" s="163" t="s">
        <v>77</v>
      </c>
      <c r="B34" s="156">
        <v>0</v>
      </c>
      <c r="C34" s="156">
        <v>0</v>
      </c>
      <c r="D34" s="156">
        <v>0</v>
      </c>
      <c r="E34" s="156">
        <v>0</v>
      </c>
      <c r="F34" s="163">
        <v>14</v>
      </c>
      <c r="G34" s="163">
        <v>14</v>
      </c>
      <c r="H34" s="163">
        <v>14</v>
      </c>
      <c r="I34" s="163">
        <v>14</v>
      </c>
      <c r="J34" s="163">
        <v>14</v>
      </c>
      <c r="K34" s="163">
        <v>14</v>
      </c>
      <c r="L34" s="163">
        <v>14</v>
      </c>
      <c r="M34" s="163">
        <v>14</v>
      </c>
      <c r="N34" s="169" t="s">
        <v>70</v>
      </c>
    </row>
    <row r="35" spans="1:14" x14ac:dyDescent="0.25">
      <c r="A35" s="163" t="s">
        <v>78</v>
      </c>
      <c r="B35" s="156">
        <v>0</v>
      </c>
      <c r="C35" s="156">
        <v>0</v>
      </c>
      <c r="D35" s="156">
        <v>0</v>
      </c>
      <c r="E35" s="156">
        <v>0</v>
      </c>
      <c r="F35" s="163">
        <v>11</v>
      </c>
      <c r="G35" s="163">
        <v>11</v>
      </c>
      <c r="H35" s="163">
        <v>11</v>
      </c>
      <c r="I35" s="163">
        <v>11</v>
      </c>
      <c r="J35" s="163">
        <v>11</v>
      </c>
      <c r="K35" s="163">
        <v>12</v>
      </c>
      <c r="L35" s="163">
        <v>13</v>
      </c>
      <c r="M35" s="163">
        <v>13</v>
      </c>
      <c r="N35" s="169" t="s">
        <v>70</v>
      </c>
    </row>
    <row r="36" spans="1:14" x14ac:dyDescent="0.25">
      <c r="A36" s="166" t="s">
        <v>79</v>
      </c>
      <c r="B36" s="156">
        <v>0</v>
      </c>
      <c r="C36" s="156">
        <v>0</v>
      </c>
      <c r="D36" s="156">
        <v>0</v>
      </c>
      <c r="E36" s="156">
        <v>0</v>
      </c>
      <c r="F36" s="166">
        <v>104</v>
      </c>
      <c r="G36" s="166">
        <v>107</v>
      </c>
      <c r="H36" s="166">
        <v>112</v>
      </c>
      <c r="I36" s="166">
        <v>111</v>
      </c>
      <c r="J36" s="166">
        <v>112</v>
      </c>
      <c r="K36" s="166">
        <v>107</v>
      </c>
      <c r="L36" s="166">
        <v>118</v>
      </c>
      <c r="M36" s="166">
        <v>118</v>
      </c>
      <c r="N36" s="169" t="s">
        <v>70</v>
      </c>
    </row>
    <row r="37" spans="1:14" s="157" customFormat="1" x14ac:dyDescent="0.25">
      <c r="A37" s="125" t="s">
        <v>297</v>
      </c>
      <c r="B37" s="167">
        <v>2006</v>
      </c>
      <c r="C37" s="167">
        <v>2007</v>
      </c>
      <c r="D37" s="167">
        <v>2008</v>
      </c>
      <c r="E37" s="167">
        <v>2009</v>
      </c>
      <c r="F37" s="167" t="s">
        <v>292</v>
      </c>
      <c r="G37" s="167" t="s">
        <v>293</v>
      </c>
      <c r="H37" s="167" t="s">
        <v>294</v>
      </c>
      <c r="I37" s="167" t="s">
        <v>295</v>
      </c>
      <c r="J37" s="168" t="s">
        <v>296</v>
      </c>
      <c r="K37" s="256">
        <v>2014</v>
      </c>
      <c r="L37" s="256">
        <v>2016</v>
      </c>
      <c r="M37" s="256">
        <v>2017</v>
      </c>
      <c r="N37" s="257" t="s">
        <v>547</v>
      </c>
    </row>
    <row r="38" spans="1:14" x14ac:dyDescent="0.25">
      <c r="A38" s="163" t="s">
        <v>69</v>
      </c>
      <c r="B38" s="156">
        <v>0</v>
      </c>
      <c r="C38" s="156">
        <v>0</v>
      </c>
      <c r="D38" s="156">
        <v>0</v>
      </c>
      <c r="E38" s="156">
        <v>0</v>
      </c>
      <c r="F38" s="169">
        <v>9</v>
      </c>
      <c r="G38" s="169">
        <v>9</v>
      </c>
      <c r="H38" s="169">
        <v>9</v>
      </c>
      <c r="I38" s="169">
        <v>9</v>
      </c>
      <c r="J38" s="170">
        <v>9</v>
      </c>
      <c r="K38" s="170">
        <v>9</v>
      </c>
      <c r="L38" s="163">
        <v>10</v>
      </c>
      <c r="M38" s="163">
        <v>10</v>
      </c>
      <c r="N38" s="169" t="s">
        <v>70</v>
      </c>
    </row>
    <row r="39" spans="1:14" x14ac:dyDescent="0.25">
      <c r="A39" s="163" t="s">
        <v>91</v>
      </c>
      <c r="B39" s="156">
        <v>0</v>
      </c>
      <c r="C39" s="156">
        <v>0</v>
      </c>
      <c r="D39" s="156">
        <v>0</v>
      </c>
      <c r="E39" s="156">
        <v>0</v>
      </c>
      <c r="F39" s="169">
        <v>14</v>
      </c>
      <c r="G39" s="169">
        <v>15</v>
      </c>
      <c r="H39" s="169">
        <v>15</v>
      </c>
      <c r="I39" s="169">
        <v>15</v>
      </c>
      <c r="J39" s="170">
        <v>16</v>
      </c>
      <c r="K39" s="170">
        <v>16</v>
      </c>
      <c r="L39" s="163">
        <v>16</v>
      </c>
      <c r="M39" s="163">
        <v>16</v>
      </c>
      <c r="N39" s="169" t="s">
        <v>70</v>
      </c>
    </row>
    <row r="40" spans="1:14" x14ac:dyDescent="0.25">
      <c r="A40" s="163" t="s">
        <v>72</v>
      </c>
      <c r="B40" s="156">
        <v>0</v>
      </c>
      <c r="C40" s="156">
        <v>0</v>
      </c>
      <c r="D40" s="156">
        <v>0</v>
      </c>
      <c r="E40" s="156">
        <v>0</v>
      </c>
      <c r="F40" s="169">
        <v>12</v>
      </c>
      <c r="G40" s="169">
        <v>12</v>
      </c>
      <c r="H40" s="169">
        <v>12</v>
      </c>
      <c r="I40" s="169">
        <v>12</v>
      </c>
      <c r="J40" s="170">
        <v>12</v>
      </c>
      <c r="K40" s="170">
        <v>12</v>
      </c>
      <c r="L40" s="163">
        <v>12</v>
      </c>
      <c r="M40" s="163">
        <v>12</v>
      </c>
      <c r="N40" s="169" t="s">
        <v>70</v>
      </c>
    </row>
    <row r="41" spans="1:14" x14ac:dyDescent="0.25">
      <c r="A41" s="163" t="s">
        <v>74</v>
      </c>
      <c r="B41" s="156">
        <v>0</v>
      </c>
      <c r="C41" s="156">
        <v>0</v>
      </c>
      <c r="D41" s="156">
        <v>0</v>
      </c>
      <c r="E41" s="156">
        <v>0</v>
      </c>
      <c r="F41" s="169">
        <v>20</v>
      </c>
      <c r="G41" s="169">
        <v>20</v>
      </c>
      <c r="H41" s="169">
        <v>22</v>
      </c>
      <c r="I41" s="169">
        <v>22</v>
      </c>
      <c r="J41" s="170">
        <v>22</v>
      </c>
      <c r="K41" s="170">
        <v>22</v>
      </c>
      <c r="L41" s="163">
        <v>23</v>
      </c>
      <c r="M41" s="163">
        <v>23</v>
      </c>
      <c r="N41" s="169" t="s">
        <v>70</v>
      </c>
    </row>
    <row r="42" spans="1:14" x14ac:dyDescent="0.25">
      <c r="A42" s="163" t="s">
        <v>73</v>
      </c>
      <c r="B42" s="156">
        <v>0</v>
      </c>
      <c r="C42" s="156">
        <v>0</v>
      </c>
      <c r="D42" s="156">
        <v>0</v>
      </c>
      <c r="E42" s="156">
        <v>0</v>
      </c>
      <c r="F42" s="169">
        <v>6</v>
      </c>
      <c r="G42" s="169">
        <v>7</v>
      </c>
      <c r="H42" s="169">
        <v>5</v>
      </c>
      <c r="I42" s="169">
        <v>5</v>
      </c>
      <c r="J42" s="170">
        <v>7</v>
      </c>
      <c r="K42" s="170">
        <v>8</v>
      </c>
      <c r="L42" s="163">
        <v>8</v>
      </c>
      <c r="M42" s="163">
        <v>8</v>
      </c>
      <c r="N42" s="169" t="s">
        <v>70</v>
      </c>
    </row>
    <row r="43" spans="1:14" x14ac:dyDescent="0.25">
      <c r="A43" s="258" t="s">
        <v>75</v>
      </c>
      <c r="B43" s="320">
        <v>0</v>
      </c>
      <c r="C43" s="320">
        <v>0</v>
      </c>
      <c r="D43" s="320">
        <v>0</v>
      </c>
      <c r="E43" s="320">
        <v>0</v>
      </c>
      <c r="F43" s="322">
        <v>11</v>
      </c>
      <c r="G43" s="322">
        <v>11</v>
      </c>
      <c r="H43" s="322">
        <v>11</v>
      </c>
      <c r="I43" s="322">
        <v>11</v>
      </c>
      <c r="J43" s="323">
        <v>11</v>
      </c>
      <c r="K43" s="170">
        <v>11</v>
      </c>
      <c r="L43" s="163">
        <v>11</v>
      </c>
      <c r="M43" s="163">
        <v>11</v>
      </c>
      <c r="N43" s="169" t="s">
        <v>70</v>
      </c>
    </row>
    <row r="44" spans="1:14" x14ac:dyDescent="0.25">
      <c r="A44" s="163" t="s">
        <v>76</v>
      </c>
      <c r="B44" s="156">
        <v>0</v>
      </c>
      <c r="C44" s="156">
        <v>0</v>
      </c>
      <c r="D44" s="156">
        <v>0</v>
      </c>
      <c r="E44" s="156">
        <v>0</v>
      </c>
      <c r="F44" s="169">
        <v>29</v>
      </c>
      <c r="G44" s="169">
        <v>30</v>
      </c>
      <c r="H44" s="169">
        <v>33</v>
      </c>
      <c r="I44" s="169">
        <v>32</v>
      </c>
      <c r="J44" s="170">
        <v>32</v>
      </c>
      <c r="K44" s="170">
        <v>33</v>
      </c>
      <c r="L44" s="163">
        <v>33</v>
      </c>
      <c r="M44" s="163">
        <v>33</v>
      </c>
      <c r="N44" s="169" t="s">
        <v>70</v>
      </c>
    </row>
    <row r="45" spans="1:14" x14ac:dyDescent="0.25">
      <c r="A45" s="163" t="s">
        <v>77</v>
      </c>
      <c r="B45" s="156">
        <v>0</v>
      </c>
      <c r="C45" s="156">
        <v>0</v>
      </c>
      <c r="D45" s="156">
        <v>0</v>
      </c>
      <c r="E45" s="156">
        <v>0</v>
      </c>
      <c r="F45" s="169">
        <v>19</v>
      </c>
      <c r="G45" s="169">
        <v>19</v>
      </c>
      <c r="H45" s="169">
        <v>19</v>
      </c>
      <c r="I45" s="169">
        <v>19</v>
      </c>
      <c r="J45" s="170">
        <v>19</v>
      </c>
      <c r="K45" s="170">
        <v>19</v>
      </c>
      <c r="L45" s="163">
        <v>19</v>
      </c>
      <c r="M45" s="163">
        <v>19</v>
      </c>
      <c r="N45" s="169" t="s">
        <v>70</v>
      </c>
    </row>
    <row r="46" spans="1:14" x14ac:dyDescent="0.25">
      <c r="A46" s="163" t="s">
        <v>78</v>
      </c>
      <c r="B46" s="156">
        <v>0</v>
      </c>
      <c r="C46" s="156">
        <v>0</v>
      </c>
      <c r="D46" s="156">
        <v>0</v>
      </c>
      <c r="E46" s="156">
        <v>0</v>
      </c>
      <c r="F46" s="169">
        <v>14</v>
      </c>
      <c r="G46" s="169">
        <v>14</v>
      </c>
      <c r="H46" s="169">
        <v>14</v>
      </c>
      <c r="I46" s="169">
        <v>14</v>
      </c>
      <c r="J46" s="170">
        <v>14</v>
      </c>
      <c r="K46" s="170">
        <v>15</v>
      </c>
      <c r="L46" s="163">
        <v>16</v>
      </c>
      <c r="M46" s="163">
        <v>16</v>
      </c>
      <c r="N46" s="169" t="s">
        <v>70</v>
      </c>
    </row>
    <row r="47" spans="1:14" x14ac:dyDescent="0.25">
      <c r="A47" s="166" t="s">
        <v>79</v>
      </c>
      <c r="B47" s="156">
        <v>0</v>
      </c>
      <c r="C47" s="156">
        <v>0</v>
      </c>
      <c r="D47" s="156">
        <v>0</v>
      </c>
      <c r="E47" s="156">
        <v>0</v>
      </c>
      <c r="F47" s="171">
        <v>132</v>
      </c>
      <c r="G47" s="171">
        <v>135</v>
      </c>
      <c r="H47" s="171">
        <v>140</v>
      </c>
      <c r="I47" s="171">
        <v>139</v>
      </c>
      <c r="J47" s="172">
        <v>142</v>
      </c>
      <c r="K47" s="172">
        <v>142</v>
      </c>
      <c r="L47" s="166">
        <v>146</v>
      </c>
      <c r="M47" s="166">
        <v>146</v>
      </c>
      <c r="N47" s="169" t="s">
        <v>70</v>
      </c>
    </row>
    <row r="48" spans="1:14" x14ac:dyDescent="0.25">
      <c r="A48" s="212" t="s">
        <v>546</v>
      </c>
      <c r="B48" s="321"/>
      <c r="C48" s="321"/>
      <c r="D48" s="321"/>
      <c r="E48" s="321"/>
      <c r="F48" s="317"/>
      <c r="G48" s="317"/>
      <c r="H48" s="317"/>
      <c r="I48" s="317"/>
      <c r="J48" s="318"/>
      <c r="K48" s="318"/>
      <c r="L48" s="319"/>
      <c r="M48" s="319"/>
      <c r="N48" s="319"/>
    </row>
    <row r="49" spans="1:8" ht="35.25" customHeight="1" x14ac:dyDescent="0.35">
      <c r="A49" s="164" t="s">
        <v>298</v>
      </c>
      <c r="B49" s="380" t="s">
        <v>299</v>
      </c>
      <c r="C49" s="380"/>
      <c r="D49" s="380"/>
      <c r="E49" s="380"/>
      <c r="F49" s="380"/>
      <c r="G49" s="380"/>
      <c r="H49" s="380"/>
    </row>
    <row r="50" spans="1:8" ht="17.25" x14ac:dyDescent="0.25">
      <c r="A50" s="378" t="s">
        <v>300</v>
      </c>
      <c r="B50" s="378"/>
      <c r="C50" s="378"/>
      <c r="D50" s="378"/>
      <c r="E50" s="378"/>
      <c r="F50" s="378"/>
      <c r="G50" s="378"/>
      <c r="H50" s="378"/>
    </row>
    <row r="51" spans="1:8" x14ac:dyDescent="0.25">
      <c r="A51" s="153"/>
      <c r="B51" s="167" t="s">
        <v>5</v>
      </c>
      <c r="C51" s="167" t="s">
        <v>6</v>
      </c>
      <c r="D51" s="167" t="s">
        <v>7</v>
      </c>
      <c r="E51" s="167" t="s">
        <v>8</v>
      </c>
      <c r="F51" s="167" t="s">
        <v>9</v>
      </c>
      <c r="G51" s="167" t="s">
        <v>10</v>
      </c>
      <c r="H51" s="167" t="s">
        <v>11</v>
      </c>
    </row>
    <row r="52" spans="1:8" x14ac:dyDescent="0.25">
      <c r="A52" s="324" t="s">
        <v>69</v>
      </c>
      <c r="B52" s="325"/>
      <c r="C52" s="325">
        <v>1993011</v>
      </c>
      <c r="D52" s="325">
        <v>1987665</v>
      </c>
      <c r="E52" s="325">
        <v>1986511</v>
      </c>
      <c r="F52" s="325">
        <v>2850415</v>
      </c>
      <c r="G52" s="325">
        <v>2654775</v>
      </c>
      <c r="H52" s="325">
        <v>2592727</v>
      </c>
    </row>
    <row r="53" spans="1:8" x14ac:dyDescent="0.25">
      <c r="A53" s="163" t="s">
        <v>91</v>
      </c>
      <c r="B53" s="56"/>
      <c r="C53" s="56">
        <v>1364294</v>
      </c>
      <c r="D53" s="56">
        <v>1524133</v>
      </c>
      <c r="E53" s="56">
        <v>1703435</v>
      </c>
      <c r="F53" s="56">
        <v>1755084</v>
      </c>
      <c r="G53" s="56">
        <v>1719221</v>
      </c>
      <c r="H53" s="56">
        <v>1714714</v>
      </c>
    </row>
    <row r="54" spans="1:8" x14ac:dyDescent="0.25">
      <c r="A54" s="163" t="s">
        <v>72</v>
      </c>
      <c r="B54" s="56"/>
      <c r="C54" s="56">
        <v>2474685</v>
      </c>
      <c r="D54" s="56">
        <v>2827291</v>
      </c>
      <c r="E54" s="56">
        <v>3415939</v>
      </c>
      <c r="F54" s="56">
        <v>3375922</v>
      </c>
      <c r="G54" s="56">
        <v>3502541</v>
      </c>
      <c r="H54" s="56">
        <v>3699778</v>
      </c>
    </row>
    <row r="55" spans="1:8" x14ac:dyDescent="0.25">
      <c r="A55" s="163" t="s">
        <v>73</v>
      </c>
      <c r="B55" s="56"/>
      <c r="C55" s="56">
        <v>1406027</v>
      </c>
      <c r="D55" s="56">
        <v>1795520</v>
      </c>
      <c r="E55" s="56">
        <v>1720293</v>
      </c>
      <c r="F55" s="56">
        <v>1828835</v>
      </c>
      <c r="G55" s="56">
        <v>1714530</v>
      </c>
      <c r="H55" s="56">
        <v>1709880</v>
      </c>
    </row>
    <row r="56" spans="1:8" x14ac:dyDescent="0.25">
      <c r="A56" s="163" t="s">
        <v>74</v>
      </c>
      <c r="B56" s="56"/>
      <c r="C56" s="56">
        <v>1600882</v>
      </c>
      <c r="D56" s="56">
        <v>1651265</v>
      </c>
      <c r="E56" s="56">
        <v>1852524</v>
      </c>
      <c r="F56" s="56">
        <v>2289836</v>
      </c>
      <c r="G56" s="56">
        <v>2288945</v>
      </c>
      <c r="H56" s="56">
        <v>2121045</v>
      </c>
    </row>
    <row r="57" spans="1:8" x14ac:dyDescent="0.25">
      <c r="A57" s="163" t="s">
        <v>75</v>
      </c>
      <c r="B57" s="56"/>
      <c r="C57" s="56">
        <v>909534</v>
      </c>
      <c r="D57" s="56">
        <v>891667</v>
      </c>
      <c r="E57" s="56">
        <v>1117302</v>
      </c>
      <c r="F57" s="56">
        <v>1235251</v>
      </c>
      <c r="G57" s="56">
        <v>1225783</v>
      </c>
      <c r="H57" s="56">
        <v>1332371</v>
      </c>
    </row>
    <row r="58" spans="1:8" x14ac:dyDescent="0.25">
      <c r="A58" s="163" t="s">
        <v>76</v>
      </c>
      <c r="B58" s="56"/>
      <c r="C58" s="56">
        <v>978559</v>
      </c>
      <c r="D58" s="56">
        <v>1141489</v>
      </c>
      <c r="E58" s="56">
        <v>1301633</v>
      </c>
      <c r="F58" s="56">
        <v>1356824</v>
      </c>
      <c r="G58" s="56">
        <v>1627738</v>
      </c>
      <c r="H58" s="56">
        <v>1498277</v>
      </c>
    </row>
    <row r="59" spans="1:8" x14ac:dyDescent="0.25">
      <c r="A59" s="163" t="s">
        <v>77</v>
      </c>
      <c r="B59" s="56"/>
      <c r="C59" s="56">
        <v>2008009</v>
      </c>
      <c r="D59" s="56">
        <v>2169030</v>
      </c>
      <c r="E59" s="56">
        <v>1939050</v>
      </c>
      <c r="F59" s="56">
        <v>2656454</v>
      </c>
      <c r="G59" s="56">
        <v>3274673</v>
      </c>
      <c r="H59" s="56">
        <v>3219616</v>
      </c>
    </row>
    <row r="60" spans="1:8" x14ac:dyDescent="0.25">
      <c r="A60" s="163" t="s">
        <v>78</v>
      </c>
      <c r="B60" s="56"/>
      <c r="C60" s="56">
        <v>1052304</v>
      </c>
      <c r="D60" s="56">
        <v>874958</v>
      </c>
      <c r="E60" s="56">
        <v>765207</v>
      </c>
      <c r="F60" s="56">
        <v>981705</v>
      </c>
      <c r="G60" s="56">
        <v>772339</v>
      </c>
      <c r="H60" s="56">
        <v>1458186</v>
      </c>
    </row>
    <row r="61" spans="1:8" x14ac:dyDescent="0.25">
      <c r="A61" s="163" t="s">
        <v>79</v>
      </c>
      <c r="B61" s="56"/>
      <c r="C61" s="56">
        <v>13787305</v>
      </c>
      <c r="D61" s="56">
        <v>14863018</v>
      </c>
      <c r="E61" s="56">
        <v>15801894</v>
      </c>
      <c r="F61" s="56">
        <v>18330326</v>
      </c>
      <c r="G61" s="56">
        <v>18780545</v>
      </c>
      <c r="H61" s="56">
        <v>19346594</v>
      </c>
    </row>
    <row r="62" spans="1:8" x14ac:dyDescent="0.25">
      <c r="A62" s="259" t="s">
        <v>487</v>
      </c>
      <c r="B62" s="212"/>
    </row>
    <row r="63" spans="1:8" x14ac:dyDescent="0.25">
      <c r="A63" s="259" t="s">
        <v>301</v>
      </c>
      <c r="B63" s="212"/>
    </row>
    <row r="64" spans="1:8" x14ac:dyDescent="0.25">
      <c r="A64" s="259" t="s">
        <v>302</v>
      </c>
      <c r="B64" s="212"/>
    </row>
    <row r="67" spans="1:18" ht="23.25" x14ac:dyDescent="0.35">
      <c r="A67" s="379" t="s">
        <v>303</v>
      </c>
      <c r="B67" s="379"/>
      <c r="C67" s="379"/>
      <c r="D67" s="379"/>
      <c r="E67" s="379"/>
      <c r="F67" s="379"/>
      <c r="G67" s="379"/>
      <c r="H67" s="379"/>
      <c r="I67" s="379"/>
      <c r="J67" s="379"/>
      <c r="K67" s="379"/>
      <c r="L67" s="379"/>
      <c r="M67" s="379"/>
    </row>
    <row r="68" spans="1:18" x14ac:dyDescent="0.25">
      <c r="A68" s="378" t="s">
        <v>304</v>
      </c>
      <c r="B68" s="378"/>
      <c r="C68" s="378"/>
      <c r="D68" s="378"/>
      <c r="E68" s="378"/>
      <c r="F68" s="378"/>
      <c r="G68" s="378"/>
      <c r="H68" s="378"/>
      <c r="I68" s="378"/>
      <c r="J68" s="378"/>
      <c r="K68" s="378"/>
      <c r="L68" s="378"/>
      <c r="M68" s="378"/>
    </row>
    <row r="69" spans="1:18" ht="30" customHeight="1" x14ac:dyDescent="0.25">
      <c r="A69" s="154"/>
      <c r="B69" s="167" t="s">
        <v>5</v>
      </c>
      <c r="C69" s="167" t="s">
        <v>6</v>
      </c>
      <c r="D69" s="167" t="s">
        <v>7</v>
      </c>
      <c r="E69" s="154" t="s">
        <v>8</v>
      </c>
      <c r="F69" s="154" t="s">
        <v>9</v>
      </c>
      <c r="G69" s="154" t="s">
        <v>10</v>
      </c>
      <c r="H69" s="154" t="s">
        <v>11</v>
      </c>
      <c r="I69" s="154" t="s">
        <v>12</v>
      </c>
      <c r="J69" s="154" t="s">
        <v>13</v>
      </c>
      <c r="K69" s="154" t="s">
        <v>14</v>
      </c>
      <c r="L69" s="154" t="s">
        <v>85</v>
      </c>
      <c r="M69" s="154" t="s">
        <v>465</v>
      </c>
    </row>
    <row r="70" spans="1:18" x14ac:dyDescent="0.25">
      <c r="A70" s="163" t="s">
        <v>79</v>
      </c>
      <c r="B70" s="173">
        <v>0</v>
      </c>
      <c r="C70" s="173">
        <v>0</v>
      </c>
      <c r="D70" s="54">
        <v>0.43540973665787008</v>
      </c>
      <c r="E70" s="54">
        <v>0.43363168743443803</v>
      </c>
      <c r="F70" s="54">
        <v>0.45961947153457028</v>
      </c>
      <c r="G70" s="54">
        <v>0.46319733515380945</v>
      </c>
      <c r="H70" s="54">
        <v>0.48899999999999999</v>
      </c>
      <c r="I70" s="54">
        <v>0.52800000000000002</v>
      </c>
      <c r="J70" s="54">
        <v>0.53100000000000003</v>
      </c>
      <c r="K70" s="54">
        <v>0.52</v>
      </c>
      <c r="L70" s="211">
        <v>0.52500000000000002</v>
      </c>
      <c r="M70" s="54">
        <v>0.52301057411316965</v>
      </c>
      <c r="N70" s="174"/>
      <c r="O70" s="174"/>
      <c r="P70" s="174"/>
      <c r="Q70" s="174"/>
      <c r="R70" s="174"/>
    </row>
    <row r="71" spans="1:18" x14ac:dyDescent="0.25">
      <c r="A71" s="163" t="s">
        <v>75</v>
      </c>
      <c r="B71" s="173">
        <v>0</v>
      </c>
      <c r="C71" s="173">
        <v>0</v>
      </c>
      <c r="D71" s="54">
        <v>0.41596343178621659</v>
      </c>
      <c r="E71" s="54">
        <v>0.43116395494367959</v>
      </c>
      <c r="F71" s="54">
        <v>0.4374079528718704</v>
      </c>
      <c r="G71" s="54">
        <v>0.45289975736748106</v>
      </c>
      <c r="H71" s="54">
        <v>0.5</v>
      </c>
      <c r="I71" s="54">
        <v>0.51200000000000001</v>
      </c>
      <c r="J71" s="54">
        <v>0.53400000000000003</v>
      </c>
      <c r="K71" s="54">
        <v>0.49</v>
      </c>
      <c r="L71" s="211">
        <v>0.51300000000000001</v>
      </c>
      <c r="M71" s="211">
        <v>0.56059865693051625</v>
      </c>
      <c r="N71" s="174"/>
      <c r="O71" s="174"/>
      <c r="P71" s="175"/>
      <c r="Q71" s="174"/>
      <c r="R71" s="174"/>
    </row>
    <row r="72" spans="1:18" x14ac:dyDescent="0.25">
      <c r="A72" s="163" t="s">
        <v>73</v>
      </c>
      <c r="B72" s="173">
        <v>0</v>
      </c>
      <c r="C72" s="173">
        <v>0</v>
      </c>
      <c r="D72" s="54">
        <v>0.40044943820224715</v>
      </c>
      <c r="E72" s="54">
        <v>0.38400000000000001</v>
      </c>
      <c r="F72" s="54">
        <v>0.3882575757575758</v>
      </c>
      <c r="G72" s="54">
        <v>0.39934912271438988</v>
      </c>
      <c r="H72" s="54">
        <v>0.439</v>
      </c>
      <c r="I72" s="54">
        <v>0.503</v>
      </c>
      <c r="J72" s="54">
        <v>0.499</v>
      </c>
      <c r="K72" s="54">
        <v>0.498</v>
      </c>
      <c r="L72" s="211">
        <v>0.46899999999999997</v>
      </c>
      <c r="M72" s="211">
        <v>0.50899718800544502</v>
      </c>
      <c r="N72" s="174"/>
      <c r="O72" s="174"/>
      <c r="P72" s="175"/>
      <c r="Q72" s="174"/>
      <c r="R72" s="174"/>
    </row>
    <row r="73" spans="1:18" x14ac:dyDescent="0.25">
      <c r="A73" s="163" t="s">
        <v>76</v>
      </c>
      <c r="B73" s="173">
        <v>0</v>
      </c>
      <c r="C73" s="173">
        <v>0</v>
      </c>
      <c r="D73" s="54">
        <v>0.51593202336696764</v>
      </c>
      <c r="E73" s="54">
        <v>0.49271274094969442</v>
      </c>
      <c r="F73" s="54">
        <v>0.55183946488294322</v>
      </c>
      <c r="G73" s="54">
        <v>0.53125825863831655</v>
      </c>
      <c r="H73" s="54">
        <v>0.55300000000000005</v>
      </c>
      <c r="I73" s="54">
        <v>0.57399999999999995</v>
      </c>
      <c r="J73" s="54">
        <v>0.61099999999999999</v>
      </c>
      <c r="K73" s="54">
        <v>0.56399999999999995</v>
      </c>
      <c r="L73" s="211">
        <v>0.621</v>
      </c>
      <c r="M73" s="211">
        <v>0.55321683592710502</v>
      </c>
      <c r="N73" s="174"/>
      <c r="O73" s="174"/>
      <c r="P73" s="175"/>
      <c r="Q73" s="174"/>
      <c r="R73" s="174"/>
    </row>
    <row r="74" spans="1:18" x14ac:dyDescent="0.25">
      <c r="A74" s="163" t="s">
        <v>69</v>
      </c>
      <c r="B74" s="173">
        <v>0</v>
      </c>
      <c r="C74" s="173">
        <v>0</v>
      </c>
      <c r="D74" s="54">
        <v>0.41131498470948008</v>
      </c>
      <c r="E74" s="54">
        <v>0.42701227830832195</v>
      </c>
      <c r="F74" s="54">
        <v>0.4935064935064935</v>
      </c>
      <c r="G74" s="54">
        <v>0.47157613611967902</v>
      </c>
      <c r="H74" s="54">
        <v>0.499</v>
      </c>
      <c r="I74" s="54">
        <v>0.52700000000000002</v>
      </c>
      <c r="J74" s="54">
        <v>0.52600000000000002</v>
      </c>
      <c r="K74" s="54">
        <v>0.52200000000000002</v>
      </c>
      <c r="L74" s="211">
        <v>0.50700000000000001</v>
      </c>
      <c r="M74" s="211">
        <v>0.45116518254469418</v>
      </c>
      <c r="N74" s="174"/>
      <c r="O74" s="174"/>
      <c r="P74" s="175"/>
      <c r="Q74" s="174"/>
      <c r="R74" s="174"/>
    </row>
    <row r="75" spans="1:18" x14ac:dyDescent="0.25">
      <c r="A75" s="163" t="s">
        <v>91</v>
      </c>
      <c r="B75" s="173">
        <v>0</v>
      </c>
      <c r="C75" s="173">
        <v>0</v>
      </c>
      <c r="D75" s="54">
        <v>0.43699421965317919</v>
      </c>
      <c r="E75" s="54">
        <v>0.46026831785345723</v>
      </c>
      <c r="F75" s="54">
        <v>0.4426633785450062</v>
      </c>
      <c r="G75" s="54">
        <v>0.48882713917708204</v>
      </c>
      <c r="H75" s="54">
        <v>0.48799999999999999</v>
      </c>
      <c r="I75" s="54">
        <v>0.51</v>
      </c>
      <c r="J75" s="54">
        <v>0.52300000000000002</v>
      </c>
      <c r="K75" s="54">
        <v>0.54400000000000004</v>
      </c>
      <c r="L75" s="211">
        <v>0.54100000000000004</v>
      </c>
      <c r="M75" s="211">
        <v>0.52782222139624313</v>
      </c>
      <c r="N75" s="174"/>
      <c r="O75" s="174"/>
      <c r="P75" s="175"/>
      <c r="Q75" s="174"/>
      <c r="R75" s="174"/>
    </row>
    <row r="76" spans="1:18" x14ac:dyDescent="0.25">
      <c r="A76" s="163" t="s">
        <v>77</v>
      </c>
      <c r="B76" s="173">
        <v>0</v>
      </c>
      <c r="C76" s="173">
        <v>0</v>
      </c>
      <c r="D76" s="54">
        <v>0.46057991852384378</v>
      </c>
      <c r="E76" s="54">
        <v>0.48699360341151382</v>
      </c>
      <c r="F76" s="54">
        <v>0.50302419354838712</v>
      </c>
      <c r="G76" s="54">
        <v>0.49240583584231823</v>
      </c>
      <c r="H76" s="54">
        <v>0.49399999999999999</v>
      </c>
      <c r="I76" s="54">
        <v>0.55700000000000005</v>
      </c>
      <c r="J76" s="54">
        <v>0.55200000000000005</v>
      </c>
      <c r="K76" s="54">
        <v>0.57899999999999996</v>
      </c>
      <c r="L76" s="211">
        <v>0.55400000000000005</v>
      </c>
      <c r="M76" s="211">
        <v>0.54218947566416731</v>
      </c>
      <c r="N76" s="174"/>
      <c r="O76" s="174"/>
      <c r="P76" s="175"/>
      <c r="Q76" s="174"/>
      <c r="R76" s="174"/>
    </row>
    <row r="77" spans="1:18" x14ac:dyDescent="0.25">
      <c r="A77" s="163" t="s">
        <v>78</v>
      </c>
      <c r="B77" s="173">
        <v>0</v>
      </c>
      <c r="C77" s="173">
        <v>0</v>
      </c>
      <c r="D77" s="54">
        <v>0.40431981811292156</v>
      </c>
      <c r="E77" s="54">
        <v>0.39663299663299662</v>
      </c>
      <c r="F77" s="54">
        <v>0.39872408293460926</v>
      </c>
      <c r="G77" s="54">
        <v>0.42394252388409404</v>
      </c>
      <c r="H77" s="54">
        <v>0.46</v>
      </c>
      <c r="I77" s="54">
        <v>0.50700000000000001</v>
      </c>
      <c r="J77" s="54">
        <v>0.503</v>
      </c>
      <c r="K77" s="54">
        <v>0.5</v>
      </c>
      <c r="L77" s="211">
        <v>0.51800000000000002</v>
      </c>
      <c r="M77" s="211">
        <v>0.54138732785782084</v>
      </c>
      <c r="N77" s="174"/>
      <c r="O77" s="174"/>
      <c r="P77" s="175"/>
      <c r="Q77" s="174"/>
      <c r="R77" s="174"/>
    </row>
    <row r="78" spans="1:18" x14ac:dyDescent="0.25">
      <c r="A78" s="163" t="s">
        <v>74</v>
      </c>
      <c r="B78" s="173">
        <v>0</v>
      </c>
      <c r="C78" s="173">
        <v>0</v>
      </c>
      <c r="D78" s="54">
        <v>0.39265850945494996</v>
      </c>
      <c r="E78" s="54">
        <v>0.35407015221707477</v>
      </c>
      <c r="F78" s="54">
        <v>0.4204724409448819</v>
      </c>
      <c r="G78" s="54">
        <v>0.40576289325988457</v>
      </c>
      <c r="H78" s="54">
        <v>0.46899999999999997</v>
      </c>
      <c r="I78" s="54">
        <v>0.47499999999999998</v>
      </c>
      <c r="J78" s="54">
        <v>0.45299999999999996</v>
      </c>
      <c r="K78" s="54">
        <v>0.442</v>
      </c>
      <c r="L78" s="211">
        <v>0.44400000000000001</v>
      </c>
      <c r="M78" s="211">
        <v>0.46610032926806327</v>
      </c>
      <c r="N78" s="174"/>
      <c r="O78" s="174"/>
      <c r="P78" s="175"/>
      <c r="Q78" s="174"/>
      <c r="R78" s="174"/>
    </row>
    <row r="79" spans="1:18" x14ac:dyDescent="0.25">
      <c r="A79" s="163" t="s">
        <v>72</v>
      </c>
      <c r="B79" s="173">
        <v>0</v>
      </c>
      <c r="C79" s="173">
        <v>0</v>
      </c>
      <c r="D79" s="54">
        <v>0.41554959785522788</v>
      </c>
      <c r="E79" s="54">
        <v>0.39495225102319237</v>
      </c>
      <c r="F79" s="54">
        <v>0.44911147011308566</v>
      </c>
      <c r="G79" s="54">
        <v>0.44246666621607106</v>
      </c>
      <c r="H79" s="54">
        <v>0.46100000000000002</v>
      </c>
      <c r="I79" s="54">
        <v>0.54600000000000004</v>
      </c>
      <c r="J79" s="54">
        <v>0.52400000000000002</v>
      </c>
      <c r="K79" s="54">
        <v>0.47899999999999998</v>
      </c>
      <c r="L79" s="211">
        <v>0.47499999999999998</v>
      </c>
      <c r="M79" s="211">
        <v>0.48377723614247453</v>
      </c>
      <c r="N79" s="174"/>
      <c r="O79" s="174"/>
      <c r="P79" s="175"/>
      <c r="Q79" s="174"/>
      <c r="R79" s="174"/>
    </row>
  </sheetData>
  <mergeCells count="9">
    <mergeCell ref="A50:H50"/>
    <mergeCell ref="A67:M67"/>
    <mergeCell ref="A68:M68"/>
    <mergeCell ref="B49:H49"/>
    <mergeCell ref="A5:K5"/>
    <mergeCell ref="A8:O8"/>
    <mergeCell ref="B7:O7"/>
    <mergeCell ref="B24:N24"/>
    <mergeCell ref="A25:N25"/>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'Museums and Galleries'!F10:N10</xm:f>
              <xm:sqref>O10</xm:sqref>
            </x14:sparkline>
            <x14:sparkline>
              <xm:f>'Museums and Galleries'!F11:N11</xm:f>
              <xm:sqref>O11</xm:sqref>
            </x14:sparkline>
            <x14:sparkline>
              <xm:f>'Museums and Galleries'!F12:N12</xm:f>
              <xm:sqref>O12</xm:sqref>
            </x14:sparkline>
            <x14:sparkline>
              <xm:f>'Museums and Galleries'!F13:N13</xm:f>
              <xm:sqref>O13</xm:sqref>
            </x14:sparkline>
            <x14:sparkline>
              <xm:f>'Museums and Galleries'!F14:N14</xm:f>
              <xm:sqref>O14</xm:sqref>
            </x14:sparkline>
            <x14:sparkline>
              <xm:f>'Museums and Galleries'!F15:N15</xm:f>
              <xm:sqref>O15</xm:sqref>
            </x14:sparkline>
            <x14:sparkline>
              <xm:f>'Museums and Galleries'!F16:N16</xm:f>
              <xm:sqref>O16</xm:sqref>
            </x14:sparkline>
            <x14:sparkline>
              <xm:f>'Museums and Galleries'!F17:N17</xm:f>
              <xm:sqref>O17</xm:sqref>
            </x14:sparkline>
            <x14:sparkline>
              <xm:f>'Museums and Galleries'!F18:N18</xm:f>
              <xm:sqref>O18</xm:sqref>
            </x14:sparkline>
            <x14:sparkline>
              <xm:f>'Museums and Galleries'!F19:N19</xm:f>
              <xm:sqref>O19</xm:sqref>
            </x14:sparkline>
            <x14:sparkline>
              <xm:f>'Museums and Galleries'!F20:N20</xm:f>
              <xm:sqref>O20</xm:sqref>
            </x14:sparkline>
            <x14:sparkline>
              <xm:f>'Museums and Galleries'!F21:N21</xm:f>
              <xm:sqref>O21</xm:sqref>
            </x14:sparkline>
            <x14:sparkline>
              <xm:f>'Museums and Galleries'!F22:N22</xm:f>
              <xm:sqref>O22</xm:sqref>
            </x14:sparkline>
            <x14:sparkline>
              <xm:f>'Museums and Galleries'!F23:N23</xm:f>
              <xm:sqref>O23</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F104"/>
  <sheetViews>
    <sheetView showGridLines="0" showRowColHeaders="0" zoomScale="70" zoomScaleNormal="70" workbookViewId="0">
      <selection activeCell="S19" sqref="S19"/>
    </sheetView>
  </sheetViews>
  <sheetFormatPr defaultRowHeight="15" x14ac:dyDescent="0.25"/>
  <cols>
    <col min="1" max="1" width="38.140625" style="81" customWidth="1"/>
    <col min="2" max="11" width="14.42578125" style="81" bestFit="1" customWidth="1"/>
    <col min="12" max="12" width="13.5703125" style="81" bestFit="1" customWidth="1"/>
    <col min="13" max="13" width="14.42578125" style="81" bestFit="1" customWidth="1"/>
    <col min="14" max="14" width="14" style="81" bestFit="1" customWidth="1"/>
    <col min="15" max="15" width="14.42578125" style="81" bestFit="1" customWidth="1"/>
    <col min="16" max="16" width="14.140625" style="81" customWidth="1"/>
    <col min="17" max="18" width="14.28515625" style="81" customWidth="1"/>
    <col min="19" max="24" width="18.7109375" style="81" customWidth="1"/>
    <col min="25" max="257" width="9.140625" style="81"/>
    <col min="258" max="258" width="38.140625" style="81" customWidth="1"/>
    <col min="259" max="268" width="14.42578125" style="81" bestFit="1" customWidth="1"/>
    <col min="269" max="269" width="13.5703125" style="81" bestFit="1" customWidth="1"/>
    <col min="270" max="270" width="14.42578125" style="81" bestFit="1" customWidth="1"/>
    <col min="271" max="271" width="14" style="81" bestFit="1" customWidth="1"/>
    <col min="272" max="272" width="14.42578125" style="81" bestFit="1" customWidth="1"/>
    <col min="273" max="273" width="14.140625" style="81" customWidth="1"/>
    <col min="274" max="274" width="17.28515625" style="81" customWidth="1"/>
    <col min="275" max="513" width="9.140625" style="81"/>
    <col min="514" max="514" width="38.140625" style="81" customWidth="1"/>
    <col min="515" max="524" width="14.42578125" style="81" bestFit="1" customWidth="1"/>
    <col min="525" max="525" width="13.5703125" style="81" bestFit="1" customWidth="1"/>
    <col min="526" max="526" width="14.42578125" style="81" bestFit="1" customWidth="1"/>
    <col min="527" max="527" width="14" style="81" bestFit="1" customWidth="1"/>
    <col min="528" max="528" width="14.42578125" style="81" bestFit="1" customWidth="1"/>
    <col min="529" max="529" width="14.140625" style="81" customWidth="1"/>
    <col min="530" max="530" width="17.28515625" style="81" customWidth="1"/>
    <col min="531" max="769" width="9.140625" style="81"/>
    <col min="770" max="770" width="38.140625" style="81" customWidth="1"/>
    <col min="771" max="780" width="14.42578125" style="81" bestFit="1" customWidth="1"/>
    <col min="781" max="781" width="13.5703125" style="81" bestFit="1" customWidth="1"/>
    <col min="782" max="782" width="14.42578125" style="81" bestFit="1" customWidth="1"/>
    <col min="783" max="783" width="14" style="81" bestFit="1" customWidth="1"/>
    <col min="784" max="784" width="14.42578125" style="81" bestFit="1" customWidth="1"/>
    <col min="785" max="785" width="14.140625" style="81" customWidth="1"/>
    <col min="786" max="786" width="17.28515625" style="81" customWidth="1"/>
    <col min="787" max="1025" width="9.140625" style="81"/>
    <col min="1026" max="1026" width="38.140625" style="81" customWidth="1"/>
    <col min="1027" max="1036" width="14.42578125" style="81" bestFit="1" customWidth="1"/>
    <col min="1037" max="1037" width="13.5703125" style="81" bestFit="1" customWidth="1"/>
    <col min="1038" max="1038" width="14.42578125" style="81" bestFit="1" customWidth="1"/>
    <col min="1039" max="1039" width="14" style="81" bestFit="1" customWidth="1"/>
    <col min="1040" max="1040" width="14.42578125" style="81" bestFit="1" customWidth="1"/>
    <col min="1041" max="1041" width="14.140625" style="81" customWidth="1"/>
    <col min="1042" max="1042" width="17.28515625" style="81" customWidth="1"/>
    <col min="1043" max="1281" width="9.140625" style="81"/>
    <col min="1282" max="1282" width="38.140625" style="81" customWidth="1"/>
    <col min="1283" max="1292" width="14.42578125" style="81" bestFit="1" customWidth="1"/>
    <col min="1293" max="1293" width="13.5703125" style="81" bestFit="1" customWidth="1"/>
    <col min="1294" max="1294" width="14.42578125" style="81" bestFit="1" customWidth="1"/>
    <col min="1295" max="1295" width="14" style="81" bestFit="1" customWidth="1"/>
    <col min="1296" max="1296" width="14.42578125" style="81" bestFit="1" customWidth="1"/>
    <col min="1297" max="1297" width="14.140625" style="81" customWidth="1"/>
    <col min="1298" max="1298" width="17.28515625" style="81" customWidth="1"/>
    <col min="1299" max="1537" width="9.140625" style="81"/>
    <col min="1538" max="1538" width="38.140625" style="81" customWidth="1"/>
    <col min="1539" max="1548" width="14.42578125" style="81" bestFit="1" customWidth="1"/>
    <col min="1549" max="1549" width="13.5703125" style="81" bestFit="1" customWidth="1"/>
    <col min="1550" max="1550" width="14.42578125" style="81" bestFit="1" customWidth="1"/>
    <col min="1551" max="1551" width="14" style="81" bestFit="1" customWidth="1"/>
    <col min="1552" max="1552" width="14.42578125" style="81" bestFit="1" customWidth="1"/>
    <col min="1553" max="1553" width="14.140625" style="81" customWidth="1"/>
    <col min="1554" max="1554" width="17.28515625" style="81" customWidth="1"/>
    <col min="1555" max="1793" width="9.140625" style="81"/>
    <col min="1794" max="1794" width="38.140625" style="81" customWidth="1"/>
    <col min="1795" max="1804" width="14.42578125" style="81" bestFit="1" customWidth="1"/>
    <col min="1805" max="1805" width="13.5703125" style="81" bestFit="1" customWidth="1"/>
    <col min="1806" max="1806" width="14.42578125" style="81" bestFit="1" customWidth="1"/>
    <col min="1807" max="1807" width="14" style="81" bestFit="1" customWidth="1"/>
    <col min="1808" max="1808" width="14.42578125" style="81" bestFit="1" customWidth="1"/>
    <col min="1809" max="1809" width="14.140625" style="81" customWidth="1"/>
    <col min="1810" max="1810" width="17.28515625" style="81" customWidth="1"/>
    <col min="1811" max="2049" width="9.140625" style="81"/>
    <col min="2050" max="2050" width="38.140625" style="81" customWidth="1"/>
    <col min="2051" max="2060" width="14.42578125" style="81" bestFit="1" customWidth="1"/>
    <col min="2061" max="2061" width="13.5703125" style="81" bestFit="1" customWidth="1"/>
    <col min="2062" max="2062" width="14.42578125" style="81" bestFit="1" customWidth="1"/>
    <col min="2063" max="2063" width="14" style="81" bestFit="1" customWidth="1"/>
    <col min="2064" max="2064" width="14.42578125" style="81" bestFit="1" customWidth="1"/>
    <col min="2065" max="2065" width="14.140625" style="81" customWidth="1"/>
    <col min="2066" max="2066" width="17.28515625" style="81" customWidth="1"/>
    <col min="2067" max="2305" width="9.140625" style="81"/>
    <col min="2306" max="2306" width="38.140625" style="81" customWidth="1"/>
    <col min="2307" max="2316" width="14.42578125" style="81" bestFit="1" customWidth="1"/>
    <col min="2317" max="2317" width="13.5703125" style="81" bestFit="1" customWidth="1"/>
    <col min="2318" max="2318" width="14.42578125" style="81" bestFit="1" customWidth="1"/>
    <col min="2319" max="2319" width="14" style="81" bestFit="1" customWidth="1"/>
    <col min="2320" max="2320" width="14.42578125" style="81" bestFit="1" customWidth="1"/>
    <col min="2321" max="2321" width="14.140625" style="81" customWidth="1"/>
    <col min="2322" max="2322" width="17.28515625" style="81" customWidth="1"/>
    <col min="2323" max="2561" width="9.140625" style="81"/>
    <col min="2562" max="2562" width="38.140625" style="81" customWidth="1"/>
    <col min="2563" max="2572" width="14.42578125" style="81" bestFit="1" customWidth="1"/>
    <col min="2573" max="2573" width="13.5703125" style="81" bestFit="1" customWidth="1"/>
    <col min="2574" max="2574" width="14.42578125" style="81" bestFit="1" customWidth="1"/>
    <col min="2575" max="2575" width="14" style="81" bestFit="1" customWidth="1"/>
    <col min="2576" max="2576" width="14.42578125" style="81" bestFit="1" customWidth="1"/>
    <col min="2577" max="2577" width="14.140625" style="81" customWidth="1"/>
    <col min="2578" max="2578" width="17.28515625" style="81" customWidth="1"/>
    <col min="2579" max="2817" width="9.140625" style="81"/>
    <col min="2818" max="2818" width="38.140625" style="81" customWidth="1"/>
    <col min="2819" max="2828" width="14.42578125" style="81" bestFit="1" customWidth="1"/>
    <col min="2829" max="2829" width="13.5703125" style="81" bestFit="1" customWidth="1"/>
    <col min="2830" max="2830" width="14.42578125" style="81" bestFit="1" customWidth="1"/>
    <col min="2831" max="2831" width="14" style="81" bestFit="1" customWidth="1"/>
    <col min="2832" max="2832" width="14.42578125" style="81" bestFit="1" customWidth="1"/>
    <col min="2833" max="2833" width="14.140625" style="81" customWidth="1"/>
    <col min="2834" max="2834" width="17.28515625" style="81" customWidth="1"/>
    <col min="2835" max="3073" width="9.140625" style="81"/>
    <col min="3074" max="3074" width="38.140625" style="81" customWidth="1"/>
    <col min="3075" max="3084" width="14.42578125" style="81" bestFit="1" customWidth="1"/>
    <col min="3085" max="3085" width="13.5703125" style="81" bestFit="1" customWidth="1"/>
    <col min="3086" max="3086" width="14.42578125" style="81" bestFit="1" customWidth="1"/>
    <col min="3087" max="3087" width="14" style="81" bestFit="1" customWidth="1"/>
    <col min="3088" max="3088" width="14.42578125" style="81" bestFit="1" customWidth="1"/>
    <col min="3089" max="3089" width="14.140625" style="81" customWidth="1"/>
    <col min="3090" max="3090" width="17.28515625" style="81" customWidth="1"/>
    <col min="3091" max="3329" width="9.140625" style="81"/>
    <col min="3330" max="3330" width="38.140625" style="81" customWidth="1"/>
    <col min="3331" max="3340" width="14.42578125" style="81" bestFit="1" customWidth="1"/>
    <col min="3341" max="3341" width="13.5703125" style="81" bestFit="1" customWidth="1"/>
    <col min="3342" max="3342" width="14.42578125" style="81" bestFit="1" customWidth="1"/>
    <col min="3343" max="3343" width="14" style="81" bestFit="1" customWidth="1"/>
    <col min="3344" max="3344" width="14.42578125" style="81" bestFit="1" customWidth="1"/>
    <col min="3345" max="3345" width="14.140625" style="81" customWidth="1"/>
    <col min="3346" max="3346" width="17.28515625" style="81" customWidth="1"/>
    <col min="3347" max="3585" width="9.140625" style="81"/>
    <col min="3586" max="3586" width="38.140625" style="81" customWidth="1"/>
    <col min="3587" max="3596" width="14.42578125" style="81" bestFit="1" customWidth="1"/>
    <col min="3597" max="3597" width="13.5703125" style="81" bestFit="1" customWidth="1"/>
    <col min="3598" max="3598" width="14.42578125" style="81" bestFit="1" customWidth="1"/>
    <col min="3599" max="3599" width="14" style="81" bestFit="1" customWidth="1"/>
    <col min="3600" max="3600" width="14.42578125" style="81" bestFit="1" customWidth="1"/>
    <col min="3601" max="3601" width="14.140625" style="81" customWidth="1"/>
    <col min="3602" max="3602" width="17.28515625" style="81" customWidth="1"/>
    <col min="3603" max="3841" width="9.140625" style="81"/>
    <col min="3842" max="3842" width="38.140625" style="81" customWidth="1"/>
    <col min="3843" max="3852" width="14.42578125" style="81" bestFit="1" customWidth="1"/>
    <col min="3853" max="3853" width="13.5703125" style="81" bestFit="1" customWidth="1"/>
    <col min="3854" max="3854" width="14.42578125" style="81" bestFit="1" customWidth="1"/>
    <col min="3855" max="3855" width="14" style="81" bestFit="1" customWidth="1"/>
    <col min="3856" max="3856" width="14.42578125" style="81" bestFit="1" customWidth="1"/>
    <col min="3857" max="3857" width="14.140625" style="81" customWidth="1"/>
    <col min="3858" max="3858" width="17.28515625" style="81" customWidth="1"/>
    <col min="3859" max="4097" width="9.140625" style="81"/>
    <col min="4098" max="4098" width="38.140625" style="81" customWidth="1"/>
    <col min="4099" max="4108" width="14.42578125" style="81" bestFit="1" customWidth="1"/>
    <col min="4109" max="4109" width="13.5703125" style="81" bestFit="1" customWidth="1"/>
    <col min="4110" max="4110" width="14.42578125" style="81" bestFit="1" customWidth="1"/>
    <col min="4111" max="4111" width="14" style="81" bestFit="1" customWidth="1"/>
    <col min="4112" max="4112" width="14.42578125" style="81" bestFit="1" customWidth="1"/>
    <col min="4113" max="4113" width="14.140625" style="81" customWidth="1"/>
    <col min="4114" max="4114" width="17.28515625" style="81" customWidth="1"/>
    <col min="4115" max="4353" width="9.140625" style="81"/>
    <col min="4354" max="4354" width="38.140625" style="81" customWidth="1"/>
    <col min="4355" max="4364" width="14.42578125" style="81" bestFit="1" customWidth="1"/>
    <col min="4365" max="4365" width="13.5703125" style="81" bestFit="1" customWidth="1"/>
    <col min="4366" max="4366" width="14.42578125" style="81" bestFit="1" customWidth="1"/>
    <col min="4367" max="4367" width="14" style="81" bestFit="1" customWidth="1"/>
    <col min="4368" max="4368" width="14.42578125" style="81" bestFit="1" customWidth="1"/>
    <col min="4369" max="4369" width="14.140625" style="81" customWidth="1"/>
    <col min="4370" max="4370" width="17.28515625" style="81" customWidth="1"/>
    <col min="4371" max="4609" width="9.140625" style="81"/>
    <col min="4610" max="4610" width="38.140625" style="81" customWidth="1"/>
    <col min="4611" max="4620" width="14.42578125" style="81" bestFit="1" customWidth="1"/>
    <col min="4621" max="4621" width="13.5703125" style="81" bestFit="1" customWidth="1"/>
    <col min="4622" max="4622" width="14.42578125" style="81" bestFit="1" customWidth="1"/>
    <col min="4623" max="4623" width="14" style="81" bestFit="1" customWidth="1"/>
    <col min="4624" max="4624" width="14.42578125" style="81" bestFit="1" customWidth="1"/>
    <col min="4625" max="4625" width="14.140625" style="81" customWidth="1"/>
    <col min="4626" max="4626" width="17.28515625" style="81" customWidth="1"/>
    <col min="4627" max="4865" width="9.140625" style="81"/>
    <col min="4866" max="4866" width="38.140625" style="81" customWidth="1"/>
    <col min="4867" max="4876" width="14.42578125" style="81" bestFit="1" customWidth="1"/>
    <col min="4877" max="4877" width="13.5703125" style="81" bestFit="1" customWidth="1"/>
    <col min="4878" max="4878" width="14.42578125" style="81" bestFit="1" customWidth="1"/>
    <col min="4879" max="4879" width="14" style="81" bestFit="1" customWidth="1"/>
    <col min="4880" max="4880" width="14.42578125" style="81" bestFit="1" customWidth="1"/>
    <col min="4881" max="4881" width="14.140625" style="81" customWidth="1"/>
    <col min="4882" max="4882" width="17.28515625" style="81" customWidth="1"/>
    <col min="4883" max="5121" width="9.140625" style="81"/>
    <col min="5122" max="5122" width="38.140625" style="81" customWidth="1"/>
    <col min="5123" max="5132" width="14.42578125" style="81" bestFit="1" customWidth="1"/>
    <col min="5133" max="5133" width="13.5703125" style="81" bestFit="1" customWidth="1"/>
    <col min="5134" max="5134" width="14.42578125" style="81" bestFit="1" customWidth="1"/>
    <col min="5135" max="5135" width="14" style="81" bestFit="1" customWidth="1"/>
    <col min="5136" max="5136" width="14.42578125" style="81" bestFit="1" customWidth="1"/>
    <col min="5137" max="5137" width="14.140625" style="81" customWidth="1"/>
    <col min="5138" max="5138" width="17.28515625" style="81" customWidth="1"/>
    <col min="5139" max="5377" width="9.140625" style="81"/>
    <col min="5378" max="5378" width="38.140625" style="81" customWidth="1"/>
    <col min="5379" max="5388" width="14.42578125" style="81" bestFit="1" customWidth="1"/>
    <col min="5389" max="5389" width="13.5703125" style="81" bestFit="1" customWidth="1"/>
    <col min="5390" max="5390" width="14.42578125" style="81" bestFit="1" customWidth="1"/>
    <col min="5391" max="5391" width="14" style="81" bestFit="1" customWidth="1"/>
    <col min="5392" max="5392" width="14.42578125" style="81" bestFit="1" customWidth="1"/>
    <col min="5393" max="5393" width="14.140625" style="81" customWidth="1"/>
    <col min="5394" max="5394" width="17.28515625" style="81" customWidth="1"/>
    <col min="5395" max="5633" width="9.140625" style="81"/>
    <col min="5634" max="5634" width="38.140625" style="81" customWidth="1"/>
    <col min="5635" max="5644" width="14.42578125" style="81" bestFit="1" customWidth="1"/>
    <col min="5645" max="5645" width="13.5703125" style="81" bestFit="1" customWidth="1"/>
    <col min="5646" max="5646" width="14.42578125" style="81" bestFit="1" customWidth="1"/>
    <col min="5647" max="5647" width="14" style="81" bestFit="1" customWidth="1"/>
    <col min="5648" max="5648" width="14.42578125" style="81" bestFit="1" customWidth="1"/>
    <col min="5649" max="5649" width="14.140625" style="81" customWidth="1"/>
    <col min="5650" max="5650" width="17.28515625" style="81" customWidth="1"/>
    <col min="5651" max="5889" width="9.140625" style="81"/>
    <col min="5890" max="5890" width="38.140625" style="81" customWidth="1"/>
    <col min="5891" max="5900" width="14.42578125" style="81" bestFit="1" customWidth="1"/>
    <col min="5901" max="5901" width="13.5703125" style="81" bestFit="1" customWidth="1"/>
    <col min="5902" max="5902" width="14.42578125" style="81" bestFit="1" customWidth="1"/>
    <col min="5903" max="5903" width="14" style="81" bestFit="1" customWidth="1"/>
    <col min="5904" max="5904" width="14.42578125" style="81" bestFit="1" customWidth="1"/>
    <col min="5905" max="5905" width="14.140625" style="81" customWidth="1"/>
    <col min="5906" max="5906" width="17.28515625" style="81" customWidth="1"/>
    <col min="5907" max="6145" width="9.140625" style="81"/>
    <col min="6146" max="6146" width="38.140625" style="81" customWidth="1"/>
    <col min="6147" max="6156" width="14.42578125" style="81" bestFit="1" customWidth="1"/>
    <col min="6157" max="6157" width="13.5703125" style="81" bestFit="1" customWidth="1"/>
    <col min="6158" max="6158" width="14.42578125" style="81" bestFit="1" customWidth="1"/>
    <col min="6159" max="6159" width="14" style="81" bestFit="1" customWidth="1"/>
    <col min="6160" max="6160" width="14.42578125" style="81" bestFit="1" customWidth="1"/>
    <col min="6161" max="6161" width="14.140625" style="81" customWidth="1"/>
    <col min="6162" max="6162" width="17.28515625" style="81" customWidth="1"/>
    <col min="6163" max="6401" width="9.140625" style="81"/>
    <col min="6402" max="6402" width="38.140625" style="81" customWidth="1"/>
    <col min="6403" max="6412" width="14.42578125" style="81" bestFit="1" customWidth="1"/>
    <col min="6413" max="6413" width="13.5703125" style="81" bestFit="1" customWidth="1"/>
    <col min="6414" max="6414" width="14.42578125" style="81" bestFit="1" customWidth="1"/>
    <col min="6415" max="6415" width="14" style="81" bestFit="1" customWidth="1"/>
    <col min="6416" max="6416" width="14.42578125" style="81" bestFit="1" customWidth="1"/>
    <col min="6417" max="6417" width="14.140625" style="81" customWidth="1"/>
    <col min="6418" max="6418" width="17.28515625" style="81" customWidth="1"/>
    <col min="6419" max="6657" width="9.140625" style="81"/>
    <col min="6658" max="6658" width="38.140625" style="81" customWidth="1"/>
    <col min="6659" max="6668" width="14.42578125" style="81" bestFit="1" customWidth="1"/>
    <col min="6669" max="6669" width="13.5703125" style="81" bestFit="1" customWidth="1"/>
    <col min="6670" max="6670" width="14.42578125" style="81" bestFit="1" customWidth="1"/>
    <col min="6671" max="6671" width="14" style="81" bestFit="1" customWidth="1"/>
    <col min="6672" max="6672" width="14.42578125" style="81" bestFit="1" customWidth="1"/>
    <col min="6673" max="6673" width="14.140625" style="81" customWidth="1"/>
    <col min="6674" max="6674" width="17.28515625" style="81" customWidth="1"/>
    <col min="6675" max="6913" width="9.140625" style="81"/>
    <col min="6914" max="6914" width="38.140625" style="81" customWidth="1"/>
    <col min="6915" max="6924" width="14.42578125" style="81" bestFit="1" customWidth="1"/>
    <col min="6925" max="6925" width="13.5703125" style="81" bestFit="1" customWidth="1"/>
    <col min="6926" max="6926" width="14.42578125" style="81" bestFit="1" customWidth="1"/>
    <col min="6927" max="6927" width="14" style="81" bestFit="1" customWidth="1"/>
    <col min="6928" max="6928" width="14.42578125" style="81" bestFit="1" customWidth="1"/>
    <col min="6929" max="6929" width="14.140625" style="81" customWidth="1"/>
    <col min="6930" max="6930" width="17.28515625" style="81" customWidth="1"/>
    <col min="6931" max="7169" width="9.140625" style="81"/>
    <col min="7170" max="7170" width="38.140625" style="81" customWidth="1"/>
    <col min="7171" max="7180" width="14.42578125" style="81" bestFit="1" customWidth="1"/>
    <col min="7181" max="7181" width="13.5703125" style="81" bestFit="1" customWidth="1"/>
    <col min="7182" max="7182" width="14.42578125" style="81" bestFit="1" customWidth="1"/>
    <col min="7183" max="7183" width="14" style="81" bestFit="1" customWidth="1"/>
    <col min="7184" max="7184" width="14.42578125" style="81" bestFit="1" customWidth="1"/>
    <col min="7185" max="7185" width="14.140625" style="81" customWidth="1"/>
    <col min="7186" max="7186" width="17.28515625" style="81" customWidth="1"/>
    <col min="7187" max="7425" width="9.140625" style="81"/>
    <col min="7426" max="7426" width="38.140625" style="81" customWidth="1"/>
    <col min="7427" max="7436" width="14.42578125" style="81" bestFit="1" customWidth="1"/>
    <col min="7437" max="7437" width="13.5703125" style="81" bestFit="1" customWidth="1"/>
    <col min="7438" max="7438" width="14.42578125" style="81" bestFit="1" customWidth="1"/>
    <col min="7439" max="7439" width="14" style="81" bestFit="1" customWidth="1"/>
    <col min="7440" max="7440" width="14.42578125" style="81" bestFit="1" customWidth="1"/>
    <col min="7441" max="7441" width="14.140625" style="81" customWidth="1"/>
    <col min="7442" max="7442" width="17.28515625" style="81" customWidth="1"/>
    <col min="7443" max="7681" width="9.140625" style="81"/>
    <col min="7682" max="7682" width="38.140625" style="81" customWidth="1"/>
    <col min="7683" max="7692" width="14.42578125" style="81" bestFit="1" customWidth="1"/>
    <col min="7693" max="7693" width="13.5703125" style="81" bestFit="1" customWidth="1"/>
    <col min="7694" max="7694" width="14.42578125" style="81" bestFit="1" customWidth="1"/>
    <col min="7695" max="7695" width="14" style="81" bestFit="1" customWidth="1"/>
    <col min="7696" max="7696" width="14.42578125" style="81" bestFit="1" customWidth="1"/>
    <col min="7697" max="7697" width="14.140625" style="81" customWidth="1"/>
    <col min="7698" max="7698" width="17.28515625" style="81" customWidth="1"/>
    <col min="7699" max="7937" width="9.140625" style="81"/>
    <col min="7938" max="7938" width="38.140625" style="81" customWidth="1"/>
    <col min="7939" max="7948" width="14.42578125" style="81" bestFit="1" customWidth="1"/>
    <col min="7949" max="7949" width="13.5703125" style="81" bestFit="1" customWidth="1"/>
    <col min="7950" max="7950" width="14.42578125" style="81" bestFit="1" customWidth="1"/>
    <col min="7951" max="7951" width="14" style="81" bestFit="1" customWidth="1"/>
    <col min="7952" max="7952" width="14.42578125" style="81" bestFit="1" customWidth="1"/>
    <col min="7953" max="7953" width="14.140625" style="81" customWidth="1"/>
    <col min="7954" max="7954" width="17.28515625" style="81" customWidth="1"/>
    <col min="7955" max="8193" width="9.140625" style="81"/>
    <col min="8194" max="8194" width="38.140625" style="81" customWidth="1"/>
    <col min="8195" max="8204" width="14.42578125" style="81" bestFit="1" customWidth="1"/>
    <col min="8205" max="8205" width="13.5703125" style="81" bestFit="1" customWidth="1"/>
    <col min="8206" max="8206" width="14.42578125" style="81" bestFit="1" customWidth="1"/>
    <col min="8207" max="8207" width="14" style="81" bestFit="1" customWidth="1"/>
    <col min="8208" max="8208" width="14.42578125" style="81" bestFit="1" customWidth="1"/>
    <col min="8209" max="8209" width="14.140625" style="81" customWidth="1"/>
    <col min="8210" max="8210" width="17.28515625" style="81" customWidth="1"/>
    <col min="8211" max="8449" width="9.140625" style="81"/>
    <col min="8450" max="8450" width="38.140625" style="81" customWidth="1"/>
    <col min="8451" max="8460" width="14.42578125" style="81" bestFit="1" customWidth="1"/>
    <col min="8461" max="8461" width="13.5703125" style="81" bestFit="1" customWidth="1"/>
    <col min="8462" max="8462" width="14.42578125" style="81" bestFit="1" customWidth="1"/>
    <col min="8463" max="8463" width="14" style="81" bestFit="1" customWidth="1"/>
    <col min="8464" max="8464" width="14.42578125" style="81" bestFit="1" customWidth="1"/>
    <col min="8465" max="8465" width="14.140625" style="81" customWidth="1"/>
    <col min="8466" max="8466" width="17.28515625" style="81" customWidth="1"/>
    <col min="8467" max="8705" width="9.140625" style="81"/>
    <col min="8706" max="8706" width="38.140625" style="81" customWidth="1"/>
    <col min="8707" max="8716" width="14.42578125" style="81" bestFit="1" customWidth="1"/>
    <col min="8717" max="8717" width="13.5703125" style="81" bestFit="1" customWidth="1"/>
    <col min="8718" max="8718" width="14.42578125" style="81" bestFit="1" customWidth="1"/>
    <col min="8719" max="8719" width="14" style="81" bestFit="1" customWidth="1"/>
    <col min="8720" max="8720" width="14.42578125" style="81" bestFit="1" customWidth="1"/>
    <col min="8721" max="8721" width="14.140625" style="81" customWidth="1"/>
    <col min="8722" max="8722" width="17.28515625" style="81" customWidth="1"/>
    <col min="8723" max="8961" width="9.140625" style="81"/>
    <col min="8962" max="8962" width="38.140625" style="81" customWidth="1"/>
    <col min="8963" max="8972" width="14.42578125" style="81" bestFit="1" customWidth="1"/>
    <col min="8973" max="8973" width="13.5703125" style="81" bestFit="1" customWidth="1"/>
    <col min="8974" max="8974" width="14.42578125" style="81" bestFit="1" customWidth="1"/>
    <col min="8975" max="8975" width="14" style="81" bestFit="1" customWidth="1"/>
    <col min="8976" max="8976" width="14.42578125" style="81" bestFit="1" customWidth="1"/>
    <col min="8977" max="8977" width="14.140625" style="81" customWidth="1"/>
    <col min="8978" max="8978" width="17.28515625" style="81" customWidth="1"/>
    <col min="8979" max="9217" width="9.140625" style="81"/>
    <col min="9218" max="9218" width="38.140625" style="81" customWidth="1"/>
    <col min="9219" max="9228" width="14.42578125" style="81" bestFit="1" customWidth="1"/>
    <col min="9229" max="9229" width="13.5703125" style="81" bestFit="1" customWidth="1"/>
    <col min="9230" max="9230" width="14.42578125" style="81" bestFit="1" customWidth="1"/>
    <col min="9231" max="9231" width="14" style="81" bestFit="1" customWidth="1"/>
    <col min="9232" max="9232" width="14.42578125" style="81" bestFit="1" customWidth="1"/>
    <col min="9233" max="9233" width="14.140625" style="81" customWidth="1"/>
    <col min="9234" max="9234" width="17.28515625" style="81" customWidth="1"/>
    <col min="9235" max="9473" width="9.140625" style="81"/>
    <col min="9474" max="9474" width="38.140625" style="81" customWidth="1"/>
    <col min="9475" max="9484" width="14.42578125" style="81" bestFit="1" customWidth="1"/>
    <col min="9485" max="9485" width="13.5703125" style="81" bestFit="1" customWidth="1"/>
    <col min="9486" max="9486" width="14.42578125" style="81" bestFit="1" customWidth="1"/>
    <col min="9487" max="9487" width="14" style="81" bestFit="1" customWidth="1"/>
    <col min="9488" max="9488" width="14.42578125" style="81" bestFit="1" customWidth="1"/>
    <col min="9489" max="9489" width="14.140625" style="81" customWidth="1"/>
    <col min="9490" max="9490" width="17.28515625" style="81" customWidth="1"/>
    <col min="9491" max="9729" width="9.140625" style="81"/>
    <col min="9730" max="9730" width="38.140625" style="81" customWidth="1"/>
    <col min="9731" max="9740" width="14.42578125" style="81" bestFit="1" customWidth="1"/>
    <col min="9741" max="9741" width="13.5703125" style="81" bestFit="1" customWidth="1"/>
    <col min="9742" max="9742" width="14.42578125" style="81" bestFit="1" customWidth="1"/>
    <col min="9743" max="9743" width="14" style="81" bestFit="1" customWidth="1"/>
    <col min="9744" max="9744" width="14.42578125" style="81" bestFit="1" customWidth="1"/>
    <col min="9745" max="9745" width="14.140625" style="81" customWidth="1"/>
    <col min="9746" max="9746" width="17.28515625" style="81" customWidth="1"/>
    <col min="9747" max="9985" width="9.140625" style="81"/>
    <col min="9986" max="9986" width="38.140625" style="81" customWidth="1"/>
    <col min="9987" max="9996" width="14.42578125" style="81" bestFit="1" customWidth="1"/>
    <col min="9997" max="9997" width="13.5703125" style="81" bestFit="1" customWidth="1"/>
    <col min="9998" max="9998" width="14.42578125" style="81" bestFit="1" customWidth="1"/>
    <col min="9999" max="9999" width="14" style="81" bestFit="1" customWidth="1"/>
    <col min="10000" max="10000" width="14.42578125" style="81" bestFit="1" customWidth="1"/>
    <col min="10001" max="10001" width="14.140625" style="81" customWidth="1"/>
    <col min="10002" max="10002" width="17.28515625" style="81" customWidth="1"/>
    <col min="10003" max="10241" width="9.140625" style="81"/>
    <col min="10242" max="10242" width="38.140625" style="81" customWidth="1"/>
    <col min="10243" max="10252" width="14.42578125" style="81" bestFit="1" customWidth="1"/>
    <col min="10253" max="10253" width="13.5703125" style="81" bestFit="1" customWidth="1"/>
    <col min="10254" max="10254" width="14.42578125" style="81" bestFit="1" customWidth="1"/>
    <col min="10255" max="10255" width="14" style="81" bestFit="1" customWidth="1"/>
    <col min="10256" max="10256" width="14.42578125" style="81" bestFit="1" customWidth="1"/>
    <col min="10257" max="10257" width="14.140625" style="81" customWidth="1"/>
    <col min="10258" max="10258" width="17.28515625" style="81" customWidth="1"/>
    <col min="10259" max="10497" width="9.140625" style="81"/>
    <col min="10498" max="10498" width="38.140625" style="81" customWidth="1"/>
    <col min="10499" max="10508" width="14.42578125" style="81" bestFit="1" customWidth="1"/>
    <col min="10509" max="10509" width="13.5703125" style="81" bestFit="1" customWidth="1"/>
    <col min="10510" max="10510" width="14.42578125" style="81" bestFit="1" customWidth="1"/>
    <col min="10511" max="10511" width="14" style="81" bestFit="1" customWidth="1"/>
    <col min="10512" max="10512" width="14.42578125" style="81" bestFit="1" customWidth="1"/>
    <col min="10513" max="10513" width="14.140625" style="81" customWidth="1"/>
    <col min="10514" max="10514" width="17.28515625" style="81" customWidth="1"/>
    <col min="10515" max="10753" width="9.140625" style="81"/>
    <col min="10754" max="10754" width="38.140625" style="81" customWidth="1"/>
    <col min="10755" max="10764" width="14.42578125" style="81" bestFit="1" customWidth="1"/>
    <col min="10765" max="10765" width="13.5703125" style="81" bestFit="1" customWidth="1"/>
    <col min="10766" max="10766" width="14.42578125" style="81" bestFit="1" customWidth="1"/>
    <col min="10767" max="10767" width="14" style="81" bestFit="1" customWidth="1"/>
    <col min="10768" max="10768" width="14.42578125" style="81" bestFit="1" customWidth="1"/>
    <col min="10769" max="10769" width="14.140625" style="81" customWidth="1"/>
    <col min="10770" max="10770" width="17.28515625" style="81" customWidth="1"/>
    <col min="10771" max="11009" width="9.140625" style="81"/>
    <col min="11010" max="11010" width="38.140625" style="81" customWidth="1"/>
    <col min="11011" max="11020" width="14.42578125" style="81" bestFit="1" customWidth="1"/>
    <col min="11021" max="11021" width="13.5703125" style="81" bestFit="1" customWidth="1"/>
    <col min="11022" max="11022" width="14.42578125" style="81" bestFit="1" customWidth="1"/>
    <col min="11023" max="11023" width="14" style="81" bestFit="1" customWidth="1"/>
    <col min="11024" max="11024" width="14.42578125" style="81" bestFit="1" customWidth="1"/>
    <col min="11025" max="11025" width="14.140625" style="81" customWidth="1"/>
    <col min="11026" max="11026" width="17.28515625" style="81" customWidth="1"/>
    <col min="11027" max="11265" width="9.140625" style="81"/>
    <col min="11266" max="11266" width="38.140625" style="81" customWidth="1"/>
    <col min="11267" max="11276" width="14.42578125" style="81" bestFit="1" customWidth="1"/>
    <col min="11277" max="11277" width="13.5703125" style="81" bestFit="1" customWidth="1"/>
    <col min="11278" max="11278" width="14.42578125" style="81" bestFit="1" customWidth="1"/>
    <col min="11279" max="11279" width="14" style="81" bestFit="1" customWidth="1"/>
    <col min="11280" max="11280" width="14.42578125" style="81" bestFit="1" customWidth="1"/>
    <col min="11281" max="11281" width="14.140625" style="81" customWidth="1"/>
    <col min="11282" max="11282" width="17.28515625" style="81" customWidth="1"/>
    <col min="11283" max="11521" width="9.140625" style="81"/>
    <col min="11522" max="11522" width="38.140625" style="81" customWidth="1"/>
    <col min="11523" max="11532" width="14.42578125" style="81" bestFit="1" customWidth="1"/>
    <col min="11533" max="11533" width="13.5703125" style="81" bestFit="1" customWidth="1"/>
    <col min="11534" max="11534" width="14.42578125" style="81" bestFit="1" customWidth="1"/>
    <col min="11535" max="11535" width="14" style="81" bestFit="1" customWidth="1"/>
    <col min="11536" max="11536" width="14.42578125" style="81" bestFit="1" customWidth="1"/>
    <col min="11537" max="11537" width="14.140625" style="81" customWidth="1"/>
    <col min="11538" max="11538" width="17.28515625" style="81" customWidth="1"/>
    <col min="11539" max="11777" width="9.140625" style="81"/>
    <col min="11778" max="11778" width="38.140625" style="81" customWidth="1"/>
    <col min="11779" max="11788" width="14.42578125" style="81" bestFit="1" customWidth="1"/>
    <col min="11789" max="11789" width="13.5703125" style="81" bestFit="1" customWidth="1"/>
    <col min="11790" max="11790" width="14.42578125" style="81" bestFit="1" customWidth="1"/>
    <col min="11791" max="11791" width="14" style="81" bestFit="1" customWidth="1"/>
    <col min="11792" max="11792" width="14.42578125" style="81" bestFit="1" customWidth="1"/>
    <col min="11793" max="11793" width="14.140625" style="81" customWidth="1"/>
    <col min="11794" max="11794" width="17.28515625" style="81" customWidth="1"/>
    <col min="11795" max="12033" width="9.140625" style="81"/>
    <col min="12034" max="12034" width="38.140625" style="81" customWidth="1"/>
    <col min="12035" max="12044" width="14.42578125" style="81" bestFit="1" customWidth="1"/>
    <col min="12045" max="12045" width="13.5703125" style="81" bestFit="1" customWidth="1"/>
    <col min="12046" max="12046" width="14.42578125" style="81" bestFit="1" customWidth="1"/>
    <col min="12047" max="12047" width="14" style="81" bestFit="1" customWidth="1"/>
    <col min="12048" max="12048" width="14.42578125" style="81" bestFit="1" customWidth="1"/>
    <col min="12049" max="12049" width="14.140625" style="81" customWidth="1"/>
    <col min="12050" max="12050" width="17.28515625" style="81" customWidth="1"/>
    <col min="12051" max="12289" width="9.140625" style="81"/>
    <col min="12290" max="12290" width="38.140625" style="81" customWidth="1"/>
    <col min="12291" max="12300" width="14.42578125" style="81" bestFit="1" customWidth="1"/>
    <col min="12301" max="12301" width="13.5703125" style="81" bestFit="1" customWidth="1"/>
    <col min="12302" max="12302" width="14.42578125" style="81" bestFit="1" customWidth="1"/>
    <col min="12303" max="12303" width="14" style="81" bestFit="1" customWidth="1"/>
    <col min="12304" max="12304" width="14.42578125" style="81" bestFit="1" customWidth="1"/>
    <col min="12305" max="12305" width="14.140625" style="81" customWidth="1"/>
    <col min="12306" max="12306" width="17.28515625" style="81" customWidth="1"/>
    <col min="12307" max="12545" width="9.140625" style="81"/>
    <col min="12546" max="12546" width="38.140625" style="81" customWidth="1"/>
    <col min="12547" max="12556" width="14.42578125" style="81" bestFit="1" customWidth="1"/>
    <col min="12557" max="12557" width="13.5703125" style="81" bestFit="1" customWidth="1"/>
    <col min="12558" max="12558" width="14.42578125" style="81" bestFit="1" customWidth="1"/>
    <col min="12559" max="12559" width="14" style="81" bestFit="1" customWidth="1"/>
    <col min="12560" max="12560" width="14.42578125" style="81" bestFit="1" customWidth="1"/>
    <col min="12561" max="12561" width="14.140625" style="81" customWidth="1"/>
    <col min="12562" max="12562" width="17.28515625" style="81" customWidth="1"/>
    <col min="12563" max="12801" width="9.140625" style="81"/>
    <col min="12802" max="12802" width="38.140625" style="81" customWidth="1"/>
    <col min="12803" max="12812" width="14.42578125" style="81" bestFit="1" customWidth="1"/>
    <col min="12813" max="12813" width="13.5703125" style="81" bestFit="1" customWidth="1"/>
    <col min="12814" max="12814" width="14.42578125" style="81" bestFit="1" customWidth="1"/>
    <col min="12815" max="12815" width="14" style="81" bestFit="1" customWidth="1"/>
    <col min="12816" max="12816" width="14.42578125" style="81" bestFit="1" customWidth="1"/>
    <col min="12817" max="12817" width="14.140625" style="81" customWidth="1"/>
    <col min="12818" max="12818" width="17.28515625" style="81" customWidth="1"/>
    <col min="12819" max="13057" width="9.140625" style="81"/>
    <col min="13058" max="13058" width="38.140625" style="81" customWidth="1"/>
    <col min="13059" max="13068" width="14.42578125" style="81" bestFit="1" customWidth="1"/>
    <col min="13069" max="13069" width="13.5703125" style="81" bestFit="1" customWidth="1"/>
    <col min="13070" max="13070" width="14.42578125" style="81" bestFit="1" customWidth="1"/>
    <col min="13071" max="13071" width="14" style="81" bestFit="1" customWidth="1"/>
    <col min="13072" max="13072" width="14.42578125" style="81" bestFit="1" customWidth="1"/>
    <col min="13073" max="13073" width="14.140625" style="81" customWidth="1"/>
    <col min="13074" max="13074" width="17.28515625" style="81" customWidth="1"/>
    <col min="13075" max="13313" width="9.140625" style="81"/>
    <col min="13314" max="13314" width="38.140625" style="81" customWidth="1"/>
    <col min="13315" max="13324" width="14.42578125" style="81" bestFit="1" customWidth="1"/>
    <col min="13325" max="13325" width="13.5703125" style="81" bestFit="1" customWidth="1"/>
    <col min="13326" max="13326" width="14.42578125" style="81" bestFit="1" customWidth="1"/>
    <col min="13327" max="13327" width="14" style="81" bestFit="1" customWidth="1"/>
    <col min="13328" max="13328" width="14.42578125" style="81" bestFit="1" customWidth="1"/>
    <col min="13329" max="13329" width="14.140625" style="81" customWidth="1"/>
    <col min="13330" max="13330" width="17.28515625" style="81" customWidth="1"/>
    <col min="13331" max="13569" width="9.140625" style="81"/>
    <col min="13570" max="13570" width="38.140625" style="81" customWidth="1"/>
    <col min="13571" max="13580" width="14.42578125" style="81" bestFit="1" customWidth="1"/>
    <col min="13581" max="13581" width="13.5703125" style="81" bestFit="1" customWidth="1"/>
    <col min="13582" max="13582" width="14.42578125" style="81" bestFit="1" customWidth="1"/>
    <col min="13583" max="13583" width="14" style="81" bestFit="1" customWidth="1"/>
    <col min="13584" max="13584" width="14.42578125" style="81" bestFit="1" customWidth="1"/>
    <col min="13585" max="13585" width="14.140625" style="81" customWidth="1"/>
    <col min="13586" max="13586" width="17.28515625" style="81" customWidth="1"/>
    <col min="13587" max="13825" width="9.140625" style="81"/>
    <col min="13826" max="13826" width="38.140625" style="81" customWidth="1"/>
    <col min="13827" max="13836" width="14.42578125" style="81" bestFit="1" customWidth="1"/>
    <col min="13837" max="13837" width="13.5703125" style="81" bestFit="1" customWidth="1"/>
    <col min="13838" max="13838" width="14.42578125" style="81" bestFit="1" customWidth="1"/>
    <col min="13839" max="13839" width="14" style="81" bestFit="1" customWidth="1"/>
    <col min="13840" max="13840" width="14.42578125" style="81" bestFit="1" customWidth="1"/>
    <col min="13841" max="13841" width="14.140625" style="81" customWidth="1"/>
    <col min="13842" max="13842" width="17.28515625" style="81" customWidth="1"/>
    <col min="13843" max="14081" width="9.140625" style="81"/>
    <col min="14082" max="14082" width="38.140625" style="81" customWidth="1"/>
    <col min="14083" max="14092" width="14.42578125" style="81" bestFit="1" customWidth="1"/>
    <col min="14093" max="14093" width="13.5703125" style="81" bestFit="1" customWidth="1"/>
    <col min="14094" max="14094" width="14.42578125" style="81" bestFit="1" customWidth="1"/>
    <col min="14095" max="14095" width="14" style="81" bestFit="1" customWidth="1"/>
    <col min="14096" max="14096" width="14.42578125" style="81" bestFit="1" customWidth="1"/>
    <col min="14097" max="14097" width="14.140625" style="81" customWidth="1"/>
    <col min="14098" max="14098" width="17.28515625" style="81" customWidth="1"/>
    <col min="14099" max="14337" width="9.140625" style="81"/>
    <col min="14338" max="14338" width="38.140625" style="81" customWidth="1"/>
    <col min="14339" max="14348" width="14.42578125" style="81" bestFit="1" customWidth="1"/>
    <col min="14349" max="14349" width="13.5703125" style="81" bestFit="1" customWidth="1"/>
    <col min="14350" max="14350" width="14.42578125" style="81" bestFit="1" customWidth="1"/>
    <col min="14351" max="14351" width="14" style="81" bestFit="1" customWidth="1"/>
    <col min="14352" max="14352" width="14.42578125" style="81" bestFit="1" customWidth="1"/>
    <col min="14353" max="14353" width="14.140625" style="81" customWidth="1"/>
    <col min="14354" max="14354" width="17.28515625" style="81" customWidth="1"/>
    <col min="14355" max="14593" width="9.140625" style="81"/>
    <col min="14594" max="14594" width="38.140625" style="81" customWidth="1"/>
    <col min="14595" max="14604" width="14.42578125" style="81" bestFit="1" customWidth="1"/>
    <col min="14605" max="14605" width="13.5703125" style="81" bestFit="1" customWidth="1"/>
    <col min="14606" max="14606" width="14.42578125" style="81" bestFit="1" customWidth="1"/>
    <col min="14607" max="14607" width="14" style="81" bestFit="1" customWidth="1"/>
    <col min="14608" max="14608" width="14.42578125" style="81" bestFit="1" customWidth="1"/>
    <col min="14609" max="14609" width="14.140625" style="81" customWidth="1"/>
    <col min="14610" max="14610" width="17.28515625" style="81" customWidth="1"/>
    <col min="14611" max="14849" width="9.140625" style="81"/>
    <col min="14850" max="14850" width="38.140625" style="81" customWidth="1"/>
    <col min="14851" max="14860" width="14.42578125" style="81" bestFit="1" customWidth="1"/>
    <col min="14861" max="14861" width="13.5703125" style="81" bestFit="1" customWidth="1"/>
    <col min="14862" max="14862" width="14.42578125" style="81" bestFit="1" customWidth="1"/>
    <col min="14863" max="14863" width="14" style="81" bestFit="1" customWidth="1"/>
    <col min="14864" max="14864" width="14.42578125" style="81" bestFit="1" customWidth="1"/>
    <col min="14865" max="14865" width="14.140625" style="81" customWidth="1"/>
    <col min="14866" max="14866" width="17.28515625" style="81" customWidth="1"/>
    <col min="14867" max="15105" width="9.140625" style="81"/>
    <col min="15106" max="15106" width="38.140625" style="81" customWidth="1"/>
    <col min="15107" max="15116" width="14.42578125" style="81" bestFit="1" customWidth="1"/>
    <col min="15117" max="15117" width="13.5703125" style="81" bestFit="1" customWidth="1"/>
    <col min="15118" max="15118" width="14.42578125" style="81" bestFit="1" customWidth="1"/>
    <col min="15119" max="15119" width="14" style="81" bestFit="1" customWidth="1"/>
    <col min="15120" max="15120" width="14.42578125" style="81" bestFit="1" customWidth="1"/>
    <col min="15121" max="15121" width="14.140625" style="81" customWidth="1"/>
    <col min="15122" max="15122" width="17.28515625" style="81" customWidth="1"/>
    <col min="15123" max="15361" width="9.140625" style="81"/>
    <col min="15362" max="15362" width="38.140625" style="81" customWidth="1"/>
    <col min="15363" max="15372" width="14.42578125" style="81" bestFit="1" customWidth="1"/>
    <col min="15373" max="15373" width="13.5703125" style="81" bestFit="1" customWidth="1"/>
    <col min="15374" max="15374" width="14.42578125" style="81" bestFit="1" customWidth="1"/>
    <col min="15375" max="15375" width="14" style="81" bestFit="1" customWidth="1"/>
    <col min="15376" max="15376" width="14.42578125" style="81" bestFit="1" customWidth="1"/>
    <col min="15377" max="15377" width="14.140625" style="81" customWidth="1"/>
    <col min="15378" max="15378" width="17.28515625" style="81" customWidth="1"/>
    <col min="15379" max="15617" width="9.140625" style="81"/>
    <col min="15618" max="15618" width="38.140625" style="81" customWidth="1"/>
    <col min="15619" max="15628" width="14.42578125" style="81" bestFit="1" customWidth="1"/>
    <col min="15629" max="15629" width="13.5703125" style="81" bestFit="1" customWidth="1"/>
    <col min="15630" max="15630" width="14.42578125" style="81" bestFit="1" customWidth="1"/>
    <col min="15631" max="15631" width="14" style="81" bestFit="1" customWidth="1"/>
    <col min="15632" max="15632" width="14.42578125" style="81" bestFit="1" customWidth="1"/>
    <col min="15633" max="15633" width="14.140625" style="81" customWidth="1"/>
    <col min="15634" max="15634" width="17.28515625" style="81" customWidth="1"/>
    <col min="15635" max="15873" width="9.140625" style="81"/>
    <col min="15874" max="15874" width="38.140625" style="81" customWidth="1"/>
    <col min="15875" max="15884" width="14.42578125" style="81" bestFit="1" customWidth="1"/>
    <col min="15885" max="15885" width="13.5703125" style="81" bestFit="1" customWidth="1"/>
    <col min="15886" max="15886" width="14.42578125" style="81" bestFit="1" customWidth="1"/>
    <col min="15887" max="15887" width="14" style="81" bestFit="1" customWidth="1"/>
    <col min="15888" max="15888" width="14.42578125" style="81" bestFit="1" customWidth="1"/>
    <col min="15889" max="15889" width="14.140625" style="81" customWidth="1"/>
    <col min="15890" max="15890" width="17.28515625" style="81" customWidth="1"/>
    <col min="15891" max="16129" width="9.140625" style="81"/>
    <col min="16130" max="16130" width="38.140625" style="81" customWidth="1"/>
    <col min="16131" max="16140" width="14.42578125" style="81" bestFit="1" customWidth="1"/>
    <col min="16141" max="16141" width="13.5703125" style="81" bestFit="1" customWidth="1"/>
    <col min="16142" max="16142" width="14.42578125" style="81" bestFit="1" customWidth="1"/>
    <col min="16143" max="16143" width="14" style="81" bestFit="1" customWidth="1"/>
    <col min="16144" max="16144" width="14.42578125" style="81" bestFit="1" customWidth="1"/>
    <col min="16145" max="16145" width="14.140625" style="81" customWidth="1"/>
    <col min="16146" max="16146" width="17.28515625" style="81" customWidth="1"/>
    <col min="16147" max="16384" width="9.140625" style="81"/>
  </cols>
  <sheetData>
    <row r="4" spans="1:21" ht="26.25" x14ac:dyDescent="0.4">
      <c r="A4" s="34" t="s">
        <v>306</v>
      </c>
    </row>
    <row r="5" spans="1:21" x14ac:dyDescent="0.25">
      <c r="A5" s="11" t="s">
        <v>307</v>
      </c>
    </row>
    <row r="6" spans="1:21" x14ac:dyDescent="0.25">
      <c r="A6" s="11" t="s">
        <v>308</v>
      </c>
    </row>
    <row r="9" spans="1:21" ht="26.25" x14ac:dyDescent="0.4">
      <c r="A9" s="260" t="s">
        <v>52</v>
      </c>
      <c r="B9" s="261"/>
      <c r="C9" s="261"/>
      <c r="D9" s="261"/>
      <c r="E9" s="261"/>
      <c r="F9" s="261"/>
      <c r="G9" s="261"/>
      <c r="H9" s="261"/>
      <c r="I9" s="261"/>
      <c r="J9" s="261"/>
      <c r="K9" s="261"/>
      <c r="L9" s="261"/>
      <c r="M9" s="261"/>
      <c r="N9" s="261"/>
      <c r="O9" s="261"/>
      <c r="P9" s="261"/>
      <c r="Q9" s="261"/>
      <c r="R9" s="261"/>
      <c r="S9" s="261"/>
      <c r="T9" s="262"/>
    </row>
    <row r="10" spans="1:21" s="176" customFormat="1" ht="26.25" customHeight="1" x14ac:dyDescent="0.25">
      <c r="A10" s="388" t="s">
        <v>451</v>
      </c>
      <c r="B10" s="388"/>
      <c r="C10" s="388"/>
      <c r="D10" s="388"/>
      <c r="E10" s="388"/>
      <c r="F10" s="388"/>
      <c r="G10" s="388"/>
      <c r="H10" s="388"/>
      <c r="I10" s="388"/>
      <c r="J10" s="388"/>
      <c r="K10" s="388"/>
      <c r="L10" s="388"/>
      <c r="M10" s="388"/>
      <c r="N10" s="388"/>
      <c r="O10" s="388"/>
      <c r="P10" s="388"/>
      <c r="Q10" s="388"/>
      <c r="R10" s="388"/>
      <c r="S10" s="388"/>
      <c r="T10" s="388"/>
    </row>
    <row r="11" spans="1:21" s="11" customFormat="1" ht="46.5" customHeight="1" x14ac:dyDescent="0.25">
      <c r="A11" s="53" t="s">
        <v>309</v>
      </c>
      <c r="B11" s="52">
        <v>2001</v>
      </c>
      <c r="C11" s="52">
        <v>2002</v>
      </c>
      <c r="D11" s="52">
        <v>2003</v>
      </c>
      <c r="E11" s="52">
        <v>2004</v>
      </c>
      <c r="F11" s="52">
        <v>2005</v>
      </c>
      <c r="G11" s="52">
        <v>2006</v>
      </c>
      <c r="H11" s="52">
        <v>2007</v>
      </c>
      <c r="I11" s="52">
        <v>2008</v>
      </c>
      <c r="J11" s="52">
        <v>2009</v>
      </c>
      <c r="K11" s="52">
        <v>2010</v>
      </c>
      <c r="L11" s="52">
        <v>2011</v>
      </c>
      <c r="M11" s="52">
        <v>2012</v>
      </c>
      <c r="N11" s="52">
        <v>2013</v>
      </c>
      <c r="O11" s="52">
        <v>2014</v>
      </c>
      <c r="P11" s="12">
        <v>2015</v>
      </c>
      <c r="Q11" s="52">
        <v>2016</v>
      </c>
      <c r="R11" s="52">
        <v>2017</v>
      </c>
      <c r="S11" s="53" t="s">
        <v>525</v>
      </c>
      <c r="T11" s="2" t="s">
        <v>527</v>
      </c>
      <c r="U11" s="12" t="s">
        <v>445</v>
      </c>
    </row>
    <row r="12" spans="1:21" x14ac:dyDescent="0.25">
      <c r="A12" s="4" t="s">
        <v>60</v>
      </c>
      <c r="B12" s="4">
        <v>100</v>
      </c>
      <c r="C12" s="4">
        <v>99</v>
      </c>
      <c r="D12" s="4">
        <v>98</v>
      </c>
      <c r="E12" s="4">
        <v>101</v>
      </c>
      <c r="F12" s="4">
        <v>97</v>
      </c>
      <c r="G12" s="4">
        <v>95</v>
      </c>
      <c r="H12" s="4">
        <v>94</v>
      </c>
      <c r="I12" s="4">
        <v>94</v>
      </c>
      <c r="J12" s="4">
        <v>81</v>
      </c>
      <c r="K12" s="4">
        <v>72</v>
      </c>
      <c r="L12" s="4">
        <v>106</v>
      </c>
      <c r="M12" s="4">
        <v>92</v>
      </c>
      <c r="N12" s="4">
        <v>103</v>
      </c>
      <c r="O12" s="4">
        <v>92</v>
      </c>
      <c r="P12" s="5">
        <v>90</v>
      </c>
      <c r="Q12" s="5">
        <v>90</v>
      </c>
      <c r="R12" s="5">
        <v>90</v>
      </c>
      <c r="S12" s="71">
        <v>362000</v>
      </c>
      <c r="T12" s="312">
        <f t="shared" ref="T12:T18" si="0">(R12-Q12)/100</f>
        <v>0</v>
      </c>
      <c r="U12" s="4"/>
    </row>
    <row r="13" spans="1:21" x14ac:dyDescent="0.25">
      <c r="A13" s="4" t="s">
        <v>61</v>
      </c>
      <c r="B13" s="4">
        <v>100</v>
      </c>
      <c r="C13" s="4">
        <v>105</v>
      </c>
      <c r="D13" s="4">
        <v>113</v>
      </c>
      <c r="E13" s="4">
        <v>116</v>
      </c>
      <c r="F13" s="4">
        <v>145</v>
      </c>
      <c r="G13" s="4">
        <v>153</v>
      </c>
      <c r="H13" s="4">
        <v>167</v>
      </c>
      <c r="I13" s="4">
        <v>160</v>
      </c>
      <c r="J13" s="4">
        <v>163</v>
      </c>
      <c r="K13" s="4">
        <v>186</v>
      </c>
      <c r="L13" s="4">
        <v>170</v>
      </c>
      <c r="M13" s="4">
        <v>161</v>
      </c>
      <c r="N13" s="4">
        <v>166</v>
      </c>
      <c r="O13" s="4">
        <v>173</v>
      </c>
      <c r="P13" s="5">
        <v>192</v>
      </c>
      <c r="Q13" s="5">
        <v>197</v>
      </c>
      <c r="R13" s="5">
        <v>236</v>
      </c>
      <c r="S13" s="71">
        <v>223000</v>
      </c>
      <c r="T13" s="312">
        <f t="shared" si="0"/>
        <v>0.39</v>
      </c>
      <c r="U13" s="4"/>
    </row>
    <row r="14" spans="1:21" x14ac:dyDescent="0.25">
      <c r="A14" s="4" t="s">
        <v>62</v>
      </c>
      <c r="B14" s="4">
        <v>100</v>
      </c>
      <c r="C14" s="4">
        <v>117</v>
      </c>
      <c r="D14" s="4">
        <v>120</v>
      </c>
      <c r="E14" s="4">
        <v>119</v>
      </c>
      <c r="F14" s="4">
        <v>119</v>
      </c>
      <c r="G14" s="4">
        <v>116</v>
      </c>
      <c r="H14" s="4">
        <v>119</v>
      </c>
      <c r="I14" s="4">
        <v>111</v>
      </c>
      <c r="J14" s="4">
        <v>142</v>
      </c>
      <c r="K14" s="4">
        <v>142</v>
      </c>
      <c r="L14" s="4">
        <v>113</v>
      </c>
      <c r="M14" s="4">
        <v>97</v>
      </c>
      <c r="N14" s="4">
        <v>133</v>
      </c>
      <c r="O14" s="4">
        <v>122</v>
      </c>
      <c r="P14" s="5">
        <v>113</v>
      </c>
      <c r="Q14" s="5">
        <v>131</v>
      </c>
      <c r="R14" s="5">
        <v>115</v>
      </c>
      <c r="S14" s="71">
        <v>330000</v>
      </c>
      <c r="T14" s="312">
        <f t="shared" si="0"/>
        <v>-0.16</v>
      </c>
      <c r="U14" s="4"/>
    </row>
    <row r="15" spans="1:21" x14ac:dyDescent="0.25">
      <c r="A15" s="4" t="s">
        <v>63</v>
      </c>
      <c r="B15" s="4">
        <v>100</v>
      </c>
      <c r="C15" s="4">
        <v>99</v>
      </c>
      <c r="D15" s="4">
        <v>107</v>
      </c>
      <c r="E15" s="4">
        <v>115</v>
      </c>
      <c r="F15" s="4">
        <v>122</v>
      </c>
      <c r="G15" s="4">
        <v>123</v>
      </c>
      <c r="H15" s="4">
        <v>168</v>
      </c>
      <c r="I15" s="4">
        <v>184</v>
      </c>
      <c r="J15" s="4">
        <v>172</v>
      </c>
      <c r="K15" s="4">
        <v>192</v>
      </c>
      <c r="L15" s="4">
        <v>230</v>
      </c>
      <c r="M15" s="4">
        <v>207</v>
      </c>
      <c r="N15" s="4">
        <v>222</v>
      </c>
      <c r="O15" s="4">
        <v>246</v>
      </c>
      <c r="P15" s="5">
        <v>248</v>
      </c>
      <c r="Q15" s="5">
        <v>175</v>
      </c>
      <c r="R15" s="5">
        <v>179</v>
      </c>
      <c r="S15" s="71">
        <v>202000</v>
      </c>
      <c r="T15" s="312">
        <f t="shared" si="0"/>
        <v>0.04</v>
      </c>
      <c r="U15" s="4"/>
    </row>
    <row r="16" spans="1:21" x14ac:dyDescent="0.25">
      <c r="A16" s="4" t="s">
        <v>310</v>
      </c>
      <c r="B16" s="4">
        <v>100</v>
      </c>
      <c r="C16" s="4">
        <v>110</v>
      </c>
      <c r="D16" s="4">
        <v>119</v>
      </c>
      <c r="E16" s="4">
        <v>100</v>
      </c>
      <c r="F16" s="4">
        <v>113</v>
      </c>
      <c r="G16" s="4">
        <v>93</v>
      </c>
      <c r="H16" s="4">
        <v>94</v>
      </c>
      <c r="I16" s="4">
        <v>97</v>
      </c>
      <c r="J16" s="4">
        <v>81</v>
      </c>
      <c r="K16" s="4">
        <v>89</v>
      </c>
      <c r="L16" s="4">
        <v>100</v>
      </c>
      <c r="M16" s="4">
        <v>102</v>
      </c>
      <c r="N16" s="4">
        <v>100</v>
      </c>
      <c r="O16" s="4">
        <v>106</v>
      </c>
      <c r="P16" s="5">
        <v>112</v>
      </c>
      <c r="Q16" s="5">
        <v>114</v>
      </c>
      <c r="R16" s="5">
        <v>109</v>
      </c>
      <c r="S16" s="71">
        <v>186000</v>
      </c>
      <c r="T16" s="312">
        <f t="shared" si="0"/>
        <v>-0.05</v>
      </c>
      <c r="U16" s="4"/>
    </row>
    <row r="17" spans="1:32" x14ac:dyDescent="0.25">
      <c r="A17" s="4" t="s">
        <v>65</v>
      </c>
      <c r="B17" s="4">
        <v>100</v>
      </c>
      <c r="C17" s="4">
        <v>79</v>
      </c>
      <c r="D17" s="4">
        <v>77</v>
      </c>
      <c r="E17" s="4">
        <v>88</v>
      </c>
      <c r="F17" s="4">
        <v>87</v>
      </c>
      <c r="G17" s="4">
        <v>96</v>
      </c>
      <c r="H17" s="4">
        <v>102</v>
      </c>
      <c r="I17" s="4">
        <v>95</v>
      </c>
      <c r="J17" s="4">
        <v>100</v>
      </c>
      <c r="K17" s="4">
        <v>94</v>
      </c>
      <c r="L17" s="4">
        <v>101</v>
      </c>
      <c r="M17" s="4">
        <v>101</v>
      </c>
      <c r="N17" s="4">
        <v>101</v>
      </c>
      <c r="O17" s="4">
        <v>104</v>
      </c>
      <c r="P17" s="5">
        <v>98</v>
      </c>
      <c r="Q17" s="5">
        <v>87</v>
      </c>
      <c r="R17" s="5">
        <v>86</v>
      </c>
      <c r="S17" s="71">
        <v>256000</v>
      </c>
      <c r="T17" s="312">
        <f t="shared" si="0"/>
        <v>-0.01</v>
      </c>
      <c r="U17" s="4"/>
    </row>
    <row r="18" spans="1:32" x14ac:dyDescent="0.25">
      <c r="A18" s="4" t="s">
        <v>66</v>
      </c>
      <c r="B18" s="4">
        <v>100</v>
      </c>
      <c r="C18" s="4">
        <v>73</v>
      </c>
      <c r="D18" s="4">
        <v>93</v>
      </c>
      <c r="E18" s="4">
        <v>122</v>
      </c>
      <c r="F18" s="4">
        <v>128</v>
      </c>
      <c r="G18" s="4">
        <v>131</v>
      </c>
      <c r="H18" s="4">
        <v>126</v>
      </c>
      <c r="I18" s="4">
        <v>127</v>
      </c>
      <c r="J18" s="4">
        <v>88</v>
      </c>
      <c r="K18" s="4">
        <v>111</v>
      </c>
      <c r="L18" s="4">
        <v>130</v>
      </c>
      <c r="M18" s="4">
        <v>126</v>
      </c>
      <c r="N18" s="4">
        <v>122</v>
      </c>
      <c r="O18" s="4">
        <v>121</v>
      </c>
      <c r="P18" s="5">
        <v>109</v>
      </c>
      <c r="Q18" s="5">
        <v>93</v>
      </c>
      <c r="R18" s="5">
        <v>75</v>
      </c>
      <c r="S18" s="71">
        <v>121000</v>
      </c>
      <c r="T18" s="312">
        <f t="shared" si="0"/>
        <v>-0.18</v>
      </c>
      <c r="U18" s="4"/>
    </row>
    <row r="19" spans="1:32" x14ac:dyDescent="0.25">
      <c r="A19" s="6" t="s">
        <v>311</v>
      </c>
      <c r="B19" s="6">
        <v>100</v>
      </c>
      <c r="C19" s="6">
        <v>99</v>
      </c>
      <c r="D19" s="6">
        <v>104</v>
      </c>
      <c r="E19" s="6">
        <v>107</v>
      </c>
      <c r="F19" s="6">
        <v>109</v>
      </c>
      <c r="G19" s="6">
        <v>106</v>
      </c>
      <c r="H19" s="6">
        <v>109</v>
      </c>
      <c r="I19" s="6">
        <v>106</v>
      </c>
      <c r="J19" s="6">
        <v>103</v>
      </c>
      <c r="K19" s="6">
        <v>103</v>
      </c>
      <c r="L19" s="6">
        <v>104</v>
      </c>
      <c r="M19" s="3">
        <v>96</v>
      </c>
      <c r="N19" s="3">
        <v>104</v>
      </c>
      <c r="O19" s="3">
        <v>102</v>
      </c>
      <c r="P19" s="3">
        <v>99</v>
      </c>
      <c r="Q19" s="235">
        <v>93</v>
      </c>
      <c r="R19" s="235">
        <v>91</v>
      </c>
      <c r="S19" s="295">
        <v>1679000</v>
      </c>
      <c r="T19" s="310">
        <f>(R19-Q19)/100</f>
        <v>-0.02</v>
      </c>
      <c r="U19" s="4"/>
      <c r="V19" s="326">
        <f>SUM((R19-B19)/B19)</f>
        <v>-0.09</v>
      </c>
    </row>
    <row r="20" spans="1:32" ht="32.25" x14ac:dyDescent="0.25">
      <c r="A20" s="2" t="s">
        <v>312</v>
      </c>
      <c r="B20" s="12">
        <v>2001</v>
      </c>
      <c r="C20" s="12">
        <v>2002</v>
      </c>
      <c r="D20" s="12">
        <v>2003</v>
      </c>
      <c r="E20" s="12">
        <v>2004</v>
      </c>
      <c r="F20" s="12">
        <v>2005</v>
      </c>
      <c r="G20" s="12">
        <v>2006</v>
      </c>
      <c r="H20" s="12">
        <v>2007</v>
      </c>
      <c r="I20" s="12">
        <v>2008</v>
      </c>
      <c r="J20" s="12">
        <v>2009</v>
      </c>
      <c r="K20" s="12">
        <v>2010</v>
      </c>
      <c r="L20" s="12">
        <v>2011</v>
      </c>
      <c r="M20" s="12">
        <v>2012</v>
      </c>
      <c r="N20" s="12">
        <v>2013</v>
      </c>
      <c r="O20" s="12">
        <v>2014</v>
      </c>
      <c r="P20" s="12">
        <v>2015</v>
      </c>
      <c r="Q20" s="237">
        <v>2016</v>
      </c>
      <c r="R20" s="237">
        <v>2017</v>
      </c>
      <c r="S20" s="2" t="s">
        <v>526</v>
      </c>
      <c r="T20" s="53" t="s">
        <v>472</v>
      </c>
      <c r="U20" s="12" t="s">
        <v>445</v>
      </c>
      <c r="V20" s="177"/>
      <c r="W20" s="178"/>
      <c r="X20" s="178"/>
      <c r="Y20" s="178"/>
      <c r="Z20" s="178"/>
      <c r="AA20" s="178"/>
      <c r="AB20" s="178"/>
      <c r="AC20" s="178"/>
      <c r="AD20" s="178"/>
      <c r="AE20" s="178"/>
      <c r="AF20" s="178"/>
    </row>
    <row r="21" spans="1:32" x14ac:dyDescent="0.25">
      <c r="A21" s="4" t="s">
        <v>69</v>
      </c>
      <c r="B21" s="4">
        <v>100</v>
      </c>
      <c r="C21" s="4">
        <v>93</v>
      </c>
      <c r="D21" s="4">
        <v>96</v>
      </c>
      <c r="E21" s="4">
        <v>93</v>
      </c>
      <c r="F21" s="4">
        <v>104</v>
      </c>
      <c r="G21" s="4">
        <v>85</v>
      </c>
      <c r="H21" s="4">
        <v>87</v>
      </c>
      <c r="I21" s="4">
        <v>89</v>
      </c>
      <c r="J21" s="4">
        <v>77</v>
      </c>
      <c r="K21" s="4">
        <v>75</v>
      </c>
      <c r="L21" s="4">
        <v>80</v>
      </c>
      <c r="M21" s="4">
        <v>66</v>
      </c>
      <c r="N21" s="4">
        <v>89</v>
      </c>
      <c r="O21" s="222">
        <v>78</v>
      </c>
      <c r="P21" s="5">
        <v>78</v>
      </c>
      <c r="Q21" s="5">
        <v>75</v>
      </c>
      <c r="R21" s="5">
        <v>79</v>
      </c>
      <c r="S21" s="179">
        <v>51000</v>
      </c>
      <c r="T21" s="27">
        <v>0.04</v>
      </c>
      <c r="U21" s="4"/>
      <c r="V21" s="177"/>
    </row>
    <row r="22" spans="1:32" x14ac:dyDescent="0.25">
      <c r="A22" s="4" t="s">
        <v>91</v>
      </c>
      <c r="B22" s="4">
        <v>100</v>
      </c>
      <c r="C22" s="4">
        <v>113</v>
      </c>
      <c r="D22" s="4">
        <v>116</v>
      </c>
      <c r="E22" s="4">
        <v>112</v>
      </c>
      <c r="F22" s="4">
        <v>111</v>
      </c>
      <c r="G22" s="4">
        <v>87</v>
      </c>
      <c r="H22" s="4">
        <v>97</v>
      </c>
      <c r="I22" s="4">
        <v>109</v>
      </c>
      <c r="J22" s="4">
        <v>169</v>
      </c>
      <c r="K22" s="4">
        <v>195</v>
      </c>
      <c r="L22" s="4">
        <v>206</v>
      </c>
      <c r="M22" s="4">
        <v>202</v>
      </c>
      <c r="N22" s="4">
        <v>212</v>
      </c>
      <c r="O22" s="222">
        <v>216</v>
      </c>
      <c r="P22" s="5">
        <v>178</v>
      </c>
      <c r="Q22" s="5">
        <v>221</v>
      </c>
      <c r="R22" s="5">
        <v>200</v>
      </c>
      <c r="S22" s="179">
        <v>102000</v>
      </c>
      <c r="T22" s="27">
        <v>-0.21</v>
      </c>
      <c r="U22" s="4"/>
    </row>
    <row r="23" spans="1:32" x14ac:dyDescent="0.25">
      <c r="A23" s="4" t="s">
        <v>72</v>
      </c>
      <c r="B23" s="4">
        <v>100</v>
      </c>
      <c r="C23" s="4">
        <v>106</v>
      </c>
      <c r="D23" s="4">
        <v>105</v>
      </c>
      <c r="E23" s="4">
        <v>90</v>
      </c>
      <c r="F23" s="4">
        <v>95</v>
      </c>
      <c r="G23" s="4">
        <v>81</v>
      </c>
      <c r="H23" s="4">
        <v>79</v>
      </c>
      <c r="I23" s="4">
        <v>52</v>
      </c>
      <c r="J23" s="4">
        <v>46</v>
      </c>
      <c r="K23" s="4">
        <v>64</v>
      </c>
      <c r="L23" s="4">
        <v>69</v>
      </c>
      <c r="M23" s="4">
        <v>63</v>
      </c>
      <c r="N23" s="4">
        <v>71</v>
      </c>
      <c r="O23" s="222">
        <v>66</v>
      </c>
      <c r="P23" s="5">
        <v>56</v>
      </c>
      <c r="Q23" s="5">
        <v>53</v>
      </c>
      <c r="R23" s="5">
        <v>55</v>
      </c>
      <c r="S23" s="179">
        <v>87000</v>
      </c>
      <c r="T23" s="27">
        <v>0.02</v>
      </c>
      <c r="U23" s="4"/>
    </row>
    <row r="24" spans="1:32" x14ac:dyDescent="0.25">
      <c r="A24" s="4" t="s">
        <v>73</v>
      </c>
      <c r="B24" s="4">
        <v>100</v>
      </c>
      <c r="C24" s="4">
        <v>95</v>
      </c>
      <c r="D24" s="4">
        <v>86</v>
      </c>
      <c r="E24" s="4">
        <v>94</v>
      </c>
      <c r="F24" s="4">
        <v>92</v>
      </c>
      <c r="G24" s="4">
        <v>109</v>
      </c>
      <c r="H24" s="4">
        <v>109</v>
      </c>
      <c r="I24" s="4">
        <v>101</v>
      </c>
      <c r="J24" s="4">
        <v>98</v>
      </c>
      <c r="K24" s="4">
        <v>78</v>
      </c>
      <c r="L24" s="4">
        <v>66</v>
      </c>
      <c r="M24" s="4">
        <v>69</v>
      </c>
      <c r="N24" s="4">
        <v>77</v>
      </c>
      <c r="O24" s="222">
        <v>76</v>
      </c>
      <c r="P24" s="5">
        <v>79</v>
      </c>
      <c r="Q24" s="5">
        <v>87</v>
      </c>
      <c r="R24" s="5">
        <v>83</v>
      </c>
      <c r="S24" s="179">
        <v>62000</v>
      </c>
      <c r="T24" s="27">
        <v>-0.04</v>
      </c>
      <c r="U24" s="4"/>
    </row>
    <row r="25" spans="1:32" x14ac:dyDescent="0.25">
      <c r="A25" s="4" t="s">
        <v>74</v>
      </c>
      <c r="B25" s="4">
        <v>100</v>
      </c>
      <c r="C25" s="4">
        <v>102</v>
      </c>
      <c r="D25" s="4">
        <v>100</v>
      </c>
      <c r="E25" s="4">
        <v>97</v>
      </c>
      <c r="F25" s="4">
        <v>105</v>
      </c>
      <c r="G25" s="4">
        <v>108</v>
      </c>
      <c r="H25" s="4">
        <v>101</v>
      </c>
      <c r="I25" s="4">
        <v>129</v>
      </c>
      <c r="J25" s="4">
        <v>125</v>
      </c>
      <c r="K25" s="4">
        <v>121</v>
      </c>
      <c r="L25" s="4">
        <v>143</v>
      </c>
      <c r="M25" s="4">
        <v>146</v>
      </c>
      <c r="N25" s="4">
        <v>152</v>
      </c>
      <c r="O25" s="222">
        <v>146</v>
      </c>
      <c r="P25" s="5">
        <v>116</v>
      </c>
      <c r="Q25" s="5">
        <v>137</v>
      </c>
      <c r="R25" s="5">
        <v>113</v>
      </c>
      <c r="S25" s="179">
        <v>108000</v>
      </c>
      <c r="T25" s="27">
        <v>-0.24</v>
      </c>
      <c r="U25" s="4"/>
    </row>
    <row r="26" spans="1:32" x14ac:dyDescent="0.25">
      <c r="A26" s="4" t="s">
        <v>271</v>
      </c>
      <c r="B26" s="4">
        <v>100</v>
      </c>
      <c r="C26" s="4">
        <v>73</v>
      </c>
      <c r="D26" s="4">
        <v>89</v>
      </c>
      <c r="E26" s="4">
        <v>102</v>
      </c>
      <c r="F26" s="4">
        <v>97</v>
      </c>
      <c r="G26" s="4">
        <v>102</v>
      </c>
      <c r="H26" s="4">
        <v>103</v>
      </c>
      <c r="I26" s="4">
        <v>103</v>
      </c>
      <c r="J26" s="4">
        <v>109</v>
      </c>
      <c r="K26" s="4">
        <v>113</v>
      </c>
      <c r="L26" s="4">
        <v>118</v>
      </c>
      <c r="M26" s="4">
        <v>130</v>
      </c>
      <c r="N26" s="4">
        <v>140</v>
      </c>
      <c r="O26" s="222">
        <v>133</v>
      </c>
      <c r="P26" s="5">
        <v>195</v>
      </c>
      <c r="Q26" s="5">
        <v>175</v>
      </c>
      <c r="R26" s="5">
        <v>192</v>
      </c>
      <c r="S26" s="179">
        <v>118000</v>
      </c>
      <c r="T26" s="27">
        <v>0.17</v>
      </c>
      <c r="U26" s="4"/>
    </row>
    <row r="27" spans="1:32" x14ac:dyDescent="0.25">
      <c r="A27" s="4" t="s">
        <v>313</v>
      </c>
      <c r="B27" s="4">
        <v>100</v>
      </c>
      <c r="C27" s="5">
        <v>97</v>
      </c>
      <c r="D27" s="5">
        <v>117</v>
      </c>
      <c r="E27" s="5">
        <v>106</v>
      </c>
      <c r="F27" s="5">
        <v>110</v>
      </c>
      <c r="G27" s="5">
        <v>98</v>
      </c>
      <c r="H27" s="5">
        <v>105</v>
      </c>
      <c r="I27" s="5">
        <v>100</v>
      </c>
      <c r="J27" s="5">
        <v>153</v>
      </c>
      <c r="K27" s="5">
        <v>161</v>
      </c>
      <c r="L27" s="5">
        <v>180</v>
      </c>
      <c r="M27" s="5">
        <v>173</v>
      </c>
      <c r="N27" s="5">
        <v>177</v>
      </c>
      <c r="O27" s="223">
        <v>172</v>
      </c>
      <c r="P27" s="5">
        <v>165</v>
      </c>
      <c r="Q27" s="5">
        <v>107</v>
      </c>
      <c r="R27" s="5">
        <v>101</v>
      </c>
      <c r="S27" s="179">
        <v>422000</v>
      </c>
      <c r="T27" s="27">
        <v>-0.06</v>
      </c>
      <c r="U27" s="4"/>
    </row>
    <row r="28" spans="1:32" x14ac:dyDescent="0.25">
      <c r="A28" s="4" t="s">
        <v>77</v>
      </c>
      <c r="B28" s="4">
        <v>100</v>
      </c>
      <c r="C28" s="5">
        <v>97</v>
      </c>
      <c r="D28" s="5">
        <v>98</v>
      </c>
      <c r="E28" s="5">
        <v>105</v>
      </c>
      <c r="F28" s="5">
        <v>107</v>
      </c>
      <c r="G28" s="5">
        <v>106</v>
      </c>
      <c r="H28" s="5">
        <v>114</v>
      </c>
      <c r="I28" s="5">
        <v>113</v>
      </c>
      <c r="J28" s="5">
        <v>86</v>
      </c>
      <c r="K28" s="5">
        <v>84</v>
      </c>
      <c r="L28" s="5">
        <v>80</v>
      </c>
      <c r="M28" s="5">
        <v>70</v>
      </c>
      <c r="N28" s="5">
        <v>80</v>
      </c>
      <c r="O28" s="223">
        <v>80</v>
      </c>
      <c r="P28" s="5">
        <v>74</v>
      </c>
      <c r="Q28" s="5">
        <v>71</v>
      </c>
      <c r="R28" s="5">
        <v>69</v>
      </c>
      <c r="S28" s="179">
        <v>470000</v>
      </c>
      <c r="T28" s="27">
        <v>-0.02</v>
      </c>
      <c r="U28" s="4"/>
    </row>
    <row r="29" spans="1:32" x14ac:dyDescent="0.25">
      <c r="A29" s="4" t="s">
        <v>78</v>
      </c>
      <c r="B29" s="4">
        <v>100</v>
      </c>
      <c r="C29" s="5">
        <v>105</v>
      </c>
      <c r="D29" s="5">
        <v>112</v>
      </c>
      <c r="E29" s="5">
        <v>123</v>
      </c>
      <c r="F29" s="5">
        <v>120</v>
      </c>
      <c r="G29" s="5">
        <v>127</v>
      </c>
      <c r="H29" s="5">
        <v>126</v>
      </c>
      <c r="I29" s="5">
        <v>125</v>
      </c>
      <c r="J29" s="5">
        <v>131</v>
      </c>
      <c r="K29" s="5">
        <v>133</v>
      </c>
      <c r="L29" s="5">
        <v>119</v>
      </c>
      <c r="M29" s="5">
        <v>102</v>
      </c>
      <c r="N29" s="5">
        <v>105</v>
      </c>
      <c r="O29" s="223">
        <v>107</v>
      </c>
      <c r="P29" s="5">
        <v>114</v>
      </c>
      <c r="Q29" s="5">
        <v>103</v>
      </c>
      <c r="R29" s="5">
        <v>114</v>
      </c>
      <c r="S29" s="179">
        <v>258000</v>
      </c>
      <c r="T29" s="27">
        <v>0.11</v>
      </c>
      <c r="U29" s="4"/>
    </row>
    <row r="30" spans="1:32" x14ac:dyDescent="0.25">
      <c r="A30" s="6" t="s">
        <v>314</v>
      </c>
      <c r="B30" s="6">
        <v>100</v>
      </c>
      <c r="C30" s="3">
        <v>99</v>
      </c>
      <c r="D30" s="3">
        <v>104</v>
      </c>
      <c r="E30" s="3">
        <v>107</v>
      </c>
      <c r="F30" s="3">
        <v>109</v>
      </c>
      <c r="G30" s="3">
        <v>106</v>
      </c>
      <c r="H30" s="3">
        <v>109</v>
      </c>
      <c r="I30" s="3">
        <v>106</v>
      </c>
      <c r="J30" s="3">
        <v>103</v>
      </c>
      <c r="K30" s="3">
        <v>103</v>
      </c>
      <c r="L30" s="3">
        <v>104</v>
      </c>
      <c r="M30" s="3">
        <v>96</v>
      </c>
      <c r="N30" s="3">
        <v>104</v>
      </c>
      <c r="O30" s="224">
        <v>102</v>
      </c>
      <c r="P30" s="3">
        <v>99</v>
      </c>
      <c r="Q30" s="235">
        <v>93</v>
      </c>
      <c r="R30" s="235">
        <v>91</v>
      </c>
      <c r="S30" s="70">
        <v>1679000</v>
      </c>
      <c r="T30" s="7">
        <v>-0.02</v>
      </c>
      <c r="U30" s="4"/>
    </row>
    <row r="31" spans="1:32" ht="15.75" x14ac:dyDescent="0.25">
      <c r="A31" s="342" t="s">
        <v>558</v>
      </c>
    </row>
    <row r="32" spans="1:32" ht="15.75" x14ac:dyDescent="0.25">
      <c r="A32" s="343" t="s">
        <v>559</v>
      </c>
    </row>
    <row r="33" spans="1:21" ht="15.75" x14ac:dyDescent="0.25">
      <c r="A33" s="343" t="s">
        <v>560</v>
      </c>
      <c r="T33" s="180"/>
    </row>
    <row r="34" spans="1:21" x14ac:dyDescent="0.25">
      <c r="A34" s="342" t="s">
        <v>47</v>
      </c>
    </row>
    <row r="37" spans="1:21" customFormat="1" ht="26.25" x14ac:dyDescent="0.4">
      <c r="A37" s="260" t="s">
        <v>315</v>
      </c>
      <c r="B37" s="261"/>
      <c r="C37" s="261"/>
      <c r="D37" s="261"/>
      <c r="E37" s="261"/>
      <c r="F37" s="261"/>
      <c r="G37" s="261"/>
      <c r="H37" s="261"/>
      <c r="I37" s="261"/>
      <c r="J37" s="261"/>
      <c r="K37" s="261"/>
      <c r="L37" s="261"/>
      <c r="M37" s="261"/>
      <c r="N37" s="261"/>
      <c r="O37" s="261"/>
      <c r="P37" s="261"/>
      <c r="Q37" s="261"/>
      <c r="R37" s="261"/>
      <c r="S37" s="261"/>
      <c r="T37" s="262"/>
    </row>
    <row r="38" spans="1:21" customFormat="1" ht="27.75" customHeight="1" x14ac:dyDescent="0.25">
      <c r="A38" s="389" t="s">
        <v>316</v>
      </c>
      <c r="B38" s="389"/>
      <c r="C38" s="389"/>
      <c r="D38" s="389"/>
      <c r="E38" s="389"/>
      <c r="F38" s="389"/>
      <c r="G38" s="389"/>
      <c r="H38" s="389"/>
      <c r="I38" s="389"/>
      <c r="J38" s="389"/>
      <c r="K38" s="389"/>
      <c r="L38" s="389"/>
      <c r="M38" s="389"/>
      <c r="N38" s="389"/>
      <c r="O38" s="389"/>
      <c r="P38" s="389"/>
      <c r="Q38" s="389"/>
      <c r="R38" s="389"/>
      <c r="S38" s="389"/>
      <c r="T38" s="389"/>
    </row>
    <row r="39" spans="1:21" customFormat="1" ht="32.25" x14ac:dyDescent="0.25">
      <c r="A39" s="2" t="s">
        <v>317</v>
      </c>
      <c r="B39" s="12" t="s">
        <v>217</v>
      </c>
      <c r="C39" s="12" t="s">
        <v>82</v>
      </c>
      <c r="D39" s="12" t="s">
        <v>83</v>
      </c>
      <c r="E39" s="12" t="s">
        <v>84</v>
      </c>
      <c r="F39" s="12" t="s">
        <v>5</v>
      </c>
      <c r="G39" s="12" t="s">
        <v>6</v>
      </c>
      <c r="H39" s="12" t="s">
        <v>7</v>
      </c>
      <c r="I39" s="12" t="s">
        <v>8</v>
      </c>
      <c r="J39" s="12" t="s">
        <v>9</v>
      </c>
      <c r="K39" s="12" t="s">
        <v>10</v>
      </c>
      <c r="L39" s="12" t="s">
        <v>11</v>
      </c>
      <c r="M39" s="12" t="s">
        <v>12</v>
      </c>
      <c r="N39" s="12" t="s">
        <v>13</v>
      </c>
      <c r="O39" s="12" t="s">
        <v>14</v>
      </c>
      <c r="P39" s="12" t="s">
        <v>85</v>
      </c>
      <c r="Q39" s="243" t="s">
        <v>465</v>
      </c>
      <c r="R39" s="243" t="s">
        <v>492</v>
      </c>
      <c r="S39" s="2" t="s">
        <v>528</v>
      </c>
      <c r="T39" s="2" t="s">
        <v>518</v>
      </c>
      <c r="U39" s="12" t="s">
        <v>445</v>
      </c>
    </row>
    <row r="40" spans="1:21" customFormat="1" x14ac:dyDescent="0.25">
      <c r="A40" s="4" t="s">
        <v>69</v>
      </c>
      <c r="B40" s="26">
        <v>31546</v>
      </c>
      <c r="C40" s="26">
        <v>38832</v>
      </c>
      <c r="D40" s="26">
        <v>36107</v>
      </c>
      <c r="E40" s="26">
        <v>33851</v>
      </c>
      <c r="F40" s="26">
        <v>32650</v>
      </c>
      <c r="G40" s="26">
        <v>31141</v>
      </c>
      <c r="H40" s="26">
        <v>29799</v>
      </c>
      <c r="I40" s="26">
        <v>29566</v>
      </c>
      <c r="J40" s="26">
        <v>26423</v>
      </c>
      <c r="K40" s="26">
        <v>29278</v>
      </c>
      <c r="L40" s="26">
        <v>25596</v>
      </c>
      <c r="M40" s="26">
        <v>22507</v>
      </c>
      <c r="N40" s="72">
        <v>27785</v>
      </c>
      <c r="O40" s="26">
        <v>24223</v>
      </c>
      <c r="P40" s="26">
        <v>19425</v>
      </c>
      <c r="Q40" s="240">
        <v>18165</v>
      </c>
      <c r="R40" s="240">
        <v>19028</v>
      </c>
      <c r="S40" s="27">
        <f>(R40-B40)/B40</f>
        <v>-0.39681734609776198</v>
      </c>
      <c r="T40" s="27">
        <f>(R40-Q40)/Q40</f>
        <v>4.7508945774841729E-2</v>
      </c>
      <c r="U40" s="4"/>
    </row>
    <row r="41" spans="1:21" customFormat="1" x14ac:dyDescent="0.25">
      <c r="A41" s="4" t="s">
        <v>91</v>
      </c>
      <c r="B41" s="26">
        <v>14477</v>
      </c>
      <c r="C41" s="26">
        <v>17677</v>
      </c>
      <c r="D41" s="26">
        <v>18569</v>
      </c>
      <c r="E41" s="26">
        <v>14522</v>
      </c>
      <c r="F41" s="26">
        <v>15780</v>
      </c>
      <c r="G41" s="26">
        <v>15269</v>
      </c>
      <c r="H41" s="26">
        <v>14923</v>
      </c>
      <c r="I41" s="26">
        <v>17132</v>
      </c>
      <c r="J41" s="26">
        <v>16487</v>
      </c>
      <c r="K41" s="26">
        <v>15682</v>
      </c>
      <c r="L41" s="26">
        <v>13578</v>
      </c>
      <c r="M41" s="26">
        <v>5927</v>
      </c>
      <c r="N41" s="72">
        <v>8012</v>
      </c>
      <c r="O41" s="26">
        <v>7314</v>
      </c>
      <c r="P41" s="26">
        <v>5425</v>
      </c>
      <c r="Q41" s="240">
        <v>4464</v>
      </c>
      <c r="R41" s="240">
        <v>4247</v>
      </c>
      <c r="S41" s="312">
        <f t="shared" ref="S41:S49" si="1">(R41-B41)/B41</f>
        <v>-0.70663811563169165</v>
      </c>
      <c r="T41" s="312">
        <f t="shared" ref="T41:T49" si="2">(R41-Q41)/Q41</f>
        <v>-4.8611111111111112E-2</v>
      </c>
      <c r="U41" s="4"/>
    </row>
    <row r="42" spans="1:21" customFormat="1" x14ac:dyDescent="0.25">
      <c r="A42" s="4" t="s">
        <v>72</v>
      </c>
      <c r="B42" s="26">
        <v>47777</v>
      </c>
      <c r="C42" s="26">
        <v>50159</v>
      </c>
      <c r="D42" s="26">
        <v>53871</v>
      </c>
      <c r="E42" s="26">
        <v>45419</v>
      </c>
      <c r="F42" s="26">
        <v>46316</v>
      </c>
      <c r="G42" s="26">
        <v>41109</v>
      </c>
      <c r="H42" s="26">
        <v>37039</v>
      </c>
      <c r="I42" s="26">
        <v>47946</v>
      </c>
      <c r="J42" s="26">
        <v>45670</v>
      </c>
      <c r="K42" s="26">
        <v>44824</v>
      </c>
      <c r="L42" s="26">
        <v>36724</v>
      </c>
      <c r="M42" s="26">
        <v>35249</v>
      </c>
      <c r="N42" s="72">
        <v>37838</v>
      </c>
      <c r="O42" s="26">
        <v>41662</v>
      </c>
      <c r="P42" s="26">
        <v>39457</v>
      </c>
      <c r="Q42" s="240">
        <v>39133</v>
      </c>
      <c r="R42" s="240">
        <v>36039</v>
      </c>
      <c r="S42" s="312">
        <f t="shared" si="1"/>
        <v>-0.245683069259267</v>
      </c>
      <c r="T42" s="312">
        <f t="shared" si="2"/>
        <v>-7.9063705823729333E-2</v>
      </c>
      <c r="U42" s="4"/>
    </row>
    <row r="43" spans="1:21" customFormat="1" x14ac:dyDescent="0.25">
      <c r="A43" s="4" t="s">
        <v>318</v>
      </c>
      <c r="B43" s="26">
        <v>37756</v>
      </c>
      <c r="C43" s="26">
        <v>36461</v>
      </c>
      <c r="D43" s="26">
        <v>36296</v>
      </c>
      <c r="E43" s="26">
        <v>32190</v>
      </c>
      <c r="F43" s="26">
        <v>32199</v>
      </c>
      <c r="G43" s="26">
        <v>30820</v>
      </c>
      <c r="H43" s="26">
        <v>30403</v>
      </c>
      <c r="I43" s="26">
        <v>30517</v>
      </c>
      <c r="J43" s="26">
        <v>28989</v>
      </c>
      <c r="K43" s="26">
        <v>28348</v>
      </c>
      <c r="L43" s="26">
        <v>27335</v>
      </c>
      <c r="M43" s="26">
        <v>32401</v>
      </c>
      <c r="N43" s="72">
        <v>39393</v>
      </c>
      <c r="O43" s="26">
        <v>35263</v>
      </c>
      <c r="P43" s="26">
        <v>32194</v>
      </c>
      <c r="Q43" s="240">
        <v>31585</v>
      </c>
      <c r="R43" s="240">
        <v>30445</v>
      </c>
      <c r="S43" s="312">
        <f t="shared" si="1"/>
        <v>-0.19363809725606526</v>
      </c>
      <c r="T43" s="312">
        <f t="shared" si="2"/>
        <v>-3.6093082159252811E-2</v>
      </c>
      <c r="U43" s="4"/>
    </row>
    <row r="44" spans="1:21" customFormat="1" x14ac:dyDescent="0.25">
      <c r="A44" s="4" t="s">
        <v>73</v>
      </c>
      <c r="B44" s="26">
        <v>18161</v>
      </c>
      <c r="C44" s="26">
        <v>19748</v>
      </c>
      <c r="D44" s="26">
        <v>19284</v>
      </c>
      <c r="E44" s="26">
        <v>17914</v>
      </c>
      <c r="F44" s="26">
        <v>18310</v>
      </c>
      <c r="G44" s="26">
        <v>19316</v>
      </c>
      <c r="H44" s="26">
        <v>20672</v>
      </c>
      <c r="I44" s="26">
        <v>22390</v>
      </c>
      <c r="J44" s="26">
        <v>21240</v>
      </c>
      <c r="K44" s="26">
        <v>22229</v>
      </c>
      <c r="L44" s="26">
        <v>19413</v>
      </c>
      <c r="M44" s="26">
        <v>15064</v>
      </c>
      <c r="N44" s="72">
        <v>18439</v>
      </c>
      <c r="O44" s="26">
        <v>15694</v>
      </c>
      <c r="P44" s="26">
        <v>15538</v>
      </c>
      <c r="Q44" s="240">
        <v>15639</v>
      </c>
      <c r="R44" s="240">
        <v>11717</v>
      </c>
      <c r="S44" s="312">
        <f t="shared" si="1"/>
        <v>-0.35482627608611861</v>
      </c>
      <c r="T44" s="312">
        <f t="shared" si="2"/>
        <v>-0.25078329816484429</v>
      </c>
      <c r="U44" s="4"/>
    </row>
    <row r="45" spans="1:21" customFormat="1" x14ac:dyDescent="0.25">
      <c r="A45" s="4" t="s">
        <v>271</v>
      </c>
      <c r="B45" s="26">
        <v>17289</v>
      </c>
      <c r="C45" s="26">
        <v>16649</v>
      </c>
      <c r="D45" s="26">
        <v>17780</v>
      </c>
      <c r="E45" s="26">
        <v>19660</v>
      </c>
      <c r="F45" s="26">
        <v>17336</v>
      </c>
      <c r="G45" s="26">
        <v>17682</v>
      </c>
      <c r="H45" s="26">
        <v>15460</v>
      </c>
      <c r="I45" s="26">
        <v>14737</v>
      </c>
      <c r="J45" s="26">
        <v>14785</v>
      </c>
      <c r="K45" s="26">
        <v>15249</v>
      </c>
      <c r="L45" s="26">
        <v>14264</v>
      </c>
      <c r="M45" s="26">
        <v>12455</v>
      </c>
      <c r="N45" s="72">
        <v>16710</v>
      </c>
      <c r="O45" s="26">
        <v>14576</v>
      </c>
      <c r="P45" s="26">
        <v>14230</v>
      </c>
      <c r="Q45" s="240">
        <v>14932</v>
      </c>
      <c r="R45" s="240">
        <v>13243</v>
      </c>
      <c r="S45" s="312">
        <f t="shared" si="1"/>
        <v>-0.23402163225172073</v>
      </c>
      <c r="T45" s="312">
        <f t="shared" si="2"/>
        <v>-0.11311277792660059</v>
      </c>
      <c r="U45" s="4"/>
    </row>
    <row r="46" spans="1:21" customFormat="1" x14ac:dyDescent="0.25">
      <c r="A46" s="4" t="s">
        <v>76</v>
      </c>
      <c r="B46" s="26">
        <v>8767</v>
      </c>
      <c r="C46" s="26">
        <v>6576</v>
      </c>
      <c r="D46" s="26">
        <v>6602</v>
      </c>
      <c r="E46" s="26">
        <v>12771</v>
      </c>
      <c r="F46" s="26">
        <v>15474</v>
      </c>
      <c r="G46" s="26">
        <v>17997</v>
      </c>
      <c r="H46" s="26">
        <v>16018</v>
      </c>
      <c r="I46" s="26">
        <v>11520</v>
      </c>
      <c r="J46" s="26">
        <v>13256</v>
      </c>
      <c r="K46" s="26">
        <v>14501</v>
      </c>
      <c r="L46" s="26">
        <v>11509</v>
      </c>
      <c r="M46" s="26">
        <v>7024</v>
      </c>
      <c r="N46" s="72">
        <v>6754</v>
      </c>
      <c r="O46" s="26">
        <v>9266</v>
      </c>
      <c r="P46" s="26">
        <v>9988</v>
      </c>
      <c r="Q46" s="240">
        <v>9899</v>
      </c>
      <c r="R46" s="240">
        <v>8144</v>
      </c>
      <c r="S46" s="312">
        <f t="shared" si="1"/>
        <v>-7.1061936808486367E-2</v>
      </c>
      <c r="T46" s="312">
        <f t="shared" si="2"/>
        <v>-0.17729063541771897</v>
      </c>
      <c r="U46" s="4"/>
    </row>
    <row r="47" spans="1:21" customFormat="1" x14ac:dyDescent="0.25">
      <c r="A47" s="4" t="s">
        <v>77</v>
      </c>
      <c r="B47" s="26">
        <v>176593</v>
      </c>
      <c r="C47" s="26">
        <v>184163</v>
      </c>
      <c r="D47" s="26">
        <v>186478</v>
      </c>
      <c r="E47" s="26">
        <v>183072</v>
      </c>
      <c r="F47" s="26">
        <v>186923</v>
      </c>
      <c r="G47" s="26">
        <v>182760</v>
      </c>
      <c r="H47" s="26">
        <v>163522</v>
      </c>
      <c r="I47" s="26">
        <v>160000</v>
      </c>
      <c r="J47" s="26">
        <v>140568</v>
      </c>
      <c r="K47" s="26">
        <v>158123</v>
      </c>
      <c r="L47" s="26">
        <v>141235</v>
      </c>
      <c r="M47" s="26">
        <v>142184</v>
      </c>
      <c r="N47" s="72">
        <v>151078</v>
      </c>
      <c r="O47" s="26">
        <v>153825</v>
      </c>
      <c r="P47" s="26">
        <v>142651</v>
      </c>
      <c r="Q47" s="240">
        <v>146618</v>
      </c>
      <c r="R47" s="240">
        <v>148146</v>
      </c>
      <c r="S47" s="312">
        <f t="shared" si="1"/>
        <v>-0.16108792534245411</v>
      </c>
      <c r="T47" s="312">
        <f t="shared" si="2"/>
        <v>1.0421639907787585E-2</v>
      </c>
      <c r="U47" s="4"/>
    </row>
    <row r="48" spans="1:21" customFormat="1" x14ac:dyDescent="0.25">
      <c r="A48" s="4" t="s">
        <v>319</v>
      </c>
      <c r="B48" s="26">
        <v>52908</v>
      </c>
      <c r="C48" s="26">
        <v>56013</v>
      </c>
      <c r="D48" s="26">
        <v>63547</v>
      </c>
      <c r="E48" s="26">
        <v>65544</v>
      </c>
      <c r="F48" s="26">
        <v>75745</v>
      </c>
      <c r="G48" s="26">
        <v>68789</v>
      </c>
      <c r="H48" s="26">
        <v>70054</v>
      </c>
      <c r="I48" s="26">
        <v>72675</v>
      </c>
      <c r="J48" s="26">
        <v>70519</v>
      </c>
      <c r="K48" s="26">
        <v>78786</v>
      </c>
      <c r="L48" s="26">
        <v>81534</v>
      </c>
      <c r="M48" s="26">
        <v>73013</v>
      </c>
      <c r="N48" s="72">
        <v>83459</v>
      </c>
      <c r="O48" s="26">
        <v>83075</v>
      </c>
      <c r="P48" s="26">
        <v>79679</v>
      </c>
      <c r="Q48" s="240">
        <v>77255</v>
      </c>
      <c r="R48" s="240">
        <v>84462</v>
      </c>
      <c r="S48" s="312">
        <f t="shared" si="1"/>
        <v>0.59639374007711499</v>
      </c>
      <c r="T48" s="312">
        <f t="shared" si="2"/>
        <v>9.3288460293832115E-2</v>
      </c>
      <c r="U48" s="4"/>
    </row>
    <row r="49" spans="1:21" customFormat="1" x14ac:dyDescent="0.25">
      <c r="A49" s="6" t="s">
        <v>79</v>
      </c>
      <c r="B49" s="47">
        <v>405274</v>
      </c>
      <c r="C49" s="47">
        <v>426278</v>
      </c>
      <c r="D49" s="47">
        <v>438534</v>
      </c>
      <c r="E49" s="47">
        <v>424943</v>
      </c>
      <c r="F49" s="47">
        <v>440733</v>
      </c>
      <c r="G49" s="47">
        <v>424883</v>
      </c>
      <c r="H49" s="47">
        <v>397890</v>
      </c>
      <c r="I49" s="47">
        <v>406483</v>
      </c>
      <c r="J49" s="47">
        <v>377937</v>
      </c>
      <c r="K49" s="47">
        <v>407020</v>
      </c>
      <c r="L49" s="47">
        <v>371188</v>
      </c>
      <c r="M49" s="47">
        <v>345824</v>
      </c>
      <c r="N49" s="69">
        <v>389468</v>
      </c>
      <c r="O49" s="47">
        <v>384898</v>
      </c>
      <c r="P49" s="47">
        <v>358587</v>
      </c>
      <c r="Q49" s="229">
        <v>357690</v>
      </c>
      <c r="R49" s="229">
        <f>SUM(R40:R48)</f>
        <v>355471</v>
      </c>
      <c r="S49" s="310">
        <f t="shared" si="1"/>
        <v>-0.12288723184808302</v>
      </c>
      <c r="T49" s="310">
        <f t="shared" si="2"/>
        <v>-6.2036959378232543E-3</v>
      </c>
      <c r="U49" s="4"/>
    </row>
    <row r="50" spans="1:21" customFormat="1" ht="45.75" customHeight="1" x14ac:dyDescent="0.25">
      <c r="A50" s="12" t="s">
        <v>320</v>
      </c>
      <c r="B50" s="182"/>
      <c r="C50" s="182"/>
      <c r="D50" s="182"/>
      <c r="E50" s="182"/>
      <c r="F50" s="182"/>
      <c r="G50" s="182"/>
      <c r="H50" s="182"/>
      <c r="I50" s="12" t="s">
        <v>8</v>
      </c>
      <c r="J50" s="12" t="s">
        <v>9</v>
      </c>
      <c r="K50" s="12" t="s">
        <v>10</v>
      </c>
      <c r="L50" s="12" t="s">
        <v>11</v>
      </c>
      <c r="M50" s="12" t="s">
        <v>12</v>
      </c>
      <c r="N50" s="12" t="s">
        <v>13</v>
      </c>
      <c r="O50" s="12" t="s">
        <v>14</v>
      </c>
      <c r="P50" s="12" t="s">
        <v>85</v>
      </c>
      <c r="Q50" s="243" t="s">
        <v>465</v>
      </c>
      <c r="R50" s="243" t="s">
        <v>492</v>
      </c>
      <c r="S50" s="2" t="s">
        <v>529</v>
      </c>
      <c r="T50" s="243" t="s">
        <v>518</v>
      </c>
      <c r="U50" s="12" t="s">
        <v>445</v>
      </c>
    </row>
    <row r="51" spans="1:21" customFormat="1" x14ac:dyDescent="0.25">
      <c r="A51" s="4" t="s">
        <v>69</v>
      </c>
      <c r="B51" s="4" t="s">
        <v>70</v>
      </c>
      <c r="C51" s="4" t="s">
        <v>70</v>
      </c>
      <c r="D51" s="4" t="s">
        <v>70</v>
      </c>
      <c r="E51" s="4" t="s">
        <v>70</v>
      </c>
      <c r="F51" s="4" t="s">
        <v>70</v>
      </c>
      <c r="G51" s="4" t="s">
        <v>70</v>
      </c>
      <c r="H51" s="4" t="s">
        <v>70</v>
      </c>
      <c r="I51" s="26">
        <v>2635</v>
      </c>
      <c r="J51" s="26">
        <v>1938</v>
      </c>
      <c r="K51" s="26">
        <v>2041</v>
      </c>
      <c r="L51" s="26">
        <v>1088</v>
      </c>
      <c r="M51" s="26">
        <v>1619</v>
      </c>
      <c r="N51" s="26">
        <v>1620</v>
      </c>
      <c r="O51" s="26">
        <v>761</v>
      </c>
      <c r="P51" s="26">
        <v>1003</v>
      </c>
      <c r="Q51" s="240">
        <v>1067</v>
      </c>
      <c r="R51" s="240">
        <v>884</v>
      </c>
      <c r="S51" s="312">
        <f>(R51-I51)/I51</f>
        <v>-0.6645161290322581</v>
      </c>
      <c r="T51" s="312">
        <f>(R51-Q51)/Q51</f>
        <v>-0.17150890346766634</v>
      </c>
      <c r="U51" s="25"/>
    </row>
    <row r="52" spans="1:21" customFormat="1" x14ac:dyDescent="0.25">
      <c r="A52" s="4" t="s">
        <v>91</v>
      </c>
      <c r="B52" s="4" t="s">
        <v>70</v>
      </c>
      <c r="C52" s="4" t="s">
        <v>70</v>
      </c>
      <c r="D52" s="4" t="s">
        <v>70</v>
      </c>
      <c r="E52" s="4" t="s">
        <v>70</v>
      </c>
      <c r="F52" s="4" t="s">
        <v>70</v>
      </c>
      <c r="G52" s="4" t="s">
        <v>70</v>
      </c>
      <c r="H52" s="4" t="s">
        <v>70</v>
      </c>
      <c r="I52" s="26">
        <v>8010</v>
      </c>
      <c r="J52" s="26">
        <v>4027</v>
      </c>
      <c r="K52" s="26">
        <v>3481</v>
      </c>
      <c r="L52" s="26">
        <v>2392</v>
      </c>
      <c r="M52" s="26">
        <v>901</v>
      </c>
      <c r="N52" s="26">
        <v>1320</v>
      </c>
      <c r="O52" s="26">
        <v>622</v>
      </c>
      <c r="P52" s="26">
        <v>1024</v>
      </c>
      <c r="Q52" s="240">
        <v>463</v>
      </c>
      <c r="R52" s="240">
        <v>1210</v>
      </c>
      <c r="S52" s="312">
        <f t="shared" ref="S52:S60" si="3">(R52-I52)/I52</f>
        <v>-0.84893882646691632</v>
      </c>
      <c r="T52" s="312">
        <f t="shared" ref="T52:T60" si="4">(R52-Q52)/Q52</f>
        <v>1.613390928725702</v>
      </c>
      <c r="U52" s="25"/>
    </row>
    <row r="53" spans="1:21" customFormat="1" x14ac:dyDescent="0.25">
      <c r="A53" s="4" t="s">
        <v>72</v>
      </c>
      <c r="B53" s="4" t="s">
        <v>70</v>
      </c>
      <c r="C53" s="4" t="s">
        <v>70</v>
      </c>
      <c r="D53" s="4" t="s">
        <v>70</v>
      </c>
      <c r="E53" s="4" t="s">
        <v>70</v>
      </c>
      <c r="F53" s="4" t="s">
        <v>70</v>
      </c>
      <c r="G53" s="4" t="s">
        <v>70</v>
      </c>
      <c r="H53" s="4" t="s">
        <v>70</v>
      </c>
      <c r="I53" s="26">
        <v>2248</v>
      </c>
      <c r="J53" s="26">
        <v>2575</v>
      </c>
      <c r="K53" s="26">
        <v>2684</v>
      </c>
      <c r="L53" s="26">
        <v>1894</v>
      </c>
      <c r="M53" s="26">
        <v>217</v>
      </c>
      <c r="N53" s="26">
        <v>192</v>
      </c>
      <c r="O53" s="26">
        <v>6237</v>
      </c>
      <c r="P53" s="26">
        <v>8329</v>
      </c>
      <c r="Q53" s="240">
        <v>8968</v>
      </c>
      <c r="R53" s="240">
        <v>8217</v>
      </c>
      <c r="S53" s="312">
        <f t="shared" si="3"/>
        <v>2.6552491103202849</v>
      </c>
      <c r="T53" s="312">
        <f t="shared" si="4"/>
        <v>-8.3742194469223902E-2</v>
      </c>
      <c r="U53" s="25"/>
    </row>
    <row r="54" spans="1:21" customFormat="1" x14ac:dyDescent="0.25">
      <c r="A54" s="4" t="s">
        <v>318</v>
      </c>
      <c r="B54" s="4" t="s">
        <v>70</v>
      </c>
      <c r="C54" s="4" t="s">
        <v>70</v>
      </c>
      <c r="D54" s="4" t="s">
        <v>70</v>
      </c>
      <c r="E54" s="4" t="s">
        <v>70</v>
      </c>
      <c r="F54" s="4" t="s">
        <v>70</v>
      </c>
      <c r="G54" s="4" t="s">
        <v>70</v>
      </c>
      <c r="H54" s="4" t="s">
        <v>70</v>
      </c>
      <c r="I54" s="26">
        <v>6974</v>
      </c>
      <c r="J54" s="26">
        <v>7927</v>
      </c>
      <c r="K54" s="26">
        <v>7674</v>
      </c>
      <c r="L54" s="26">
        <v>6324</v>
      </c>
      <c r="M54" s="26">
        <v>7136</v>
      </c>
      <c r="N54" s="26">
        <v>9979</v>
      </c>
      <c r="O54" s="26">
        <v>9623</v>
      </c>
      <c r="P54" s="26">
        <v>10051</v>
      </c>
      <c r="Q54" s="240">
        <v>9745</v>
      </c>
      <c r="R54" s="240">
        <v>11175</v>
      </c>
      <c r="S54" s="312">
        <f t="shared" si="3"/>
        <v>0.60238026957269863</v>
      </c>
      <c r="T54" s="312">
        <f t="shared" si="4"/>
        <v>0.14674191893278604</v>
      </c>
      <c r="U54" s="25"/>
    </row>
    <row r="55" spans="1:21" customFormat="1" x14ac:dyDescent="0.25">
      <c r="A55" s="4" t="s">
        <v>73</v>
      </c>
      <c r="B55" s="4" t="s">
        <v>70</v>
      </c>
      <c r="C55" s="4" t="s">
        <v>70</v>
      </c>
      <c r="D55" s="4" t="s">
        <v>70</v>
      </c>
      <c r="E55" s="4" t="s">
        <v>70</v>
      </c>
      <c r="F55" s="4" t="s">
        <v>70</v>
      </c>
      <c r="G55" s="4" t="s">
        <v>70</v>
      </c>
      <c r="H55" s="4" t="s">
        <v>70</v>
      </c>
      <c r="I55" s="26">
        <v>1243</v>
      </c>
      <c r="J55" s="26">
        <v>1613</v>
      </c>
      <c r="K55" s="26">
        <v>1490</v>
      </c>
      <c r="L55" s="26">
        <v>229</v>
      </c>
      <c r="M55" s="26">
        <v>58</v>
      </c>
      <c r="N55" s="26">
        <v>0</v>
      </c>
      <c r="O55" s="26">
        <v>0</v>
      </c>
      <c r="P55" s="263" t="s">
        <v>70</v>
      </c>
      <c r="Q55" s="263" t="s">
        <v>70</v>
      </c>
      <c r="R55" s="263" t="s">
        <v>70</v>
      </c>
      <c r="S55" s="263" t="s">
        <v>70</v>
      </c>
      <c r="T55" s="263" t="s">
        <v>70</v>
      </c>
      <c r="U55" s="25"/>
    </row>
    <row r="56" spans="1:21" customFormat="1" x14ac:dyDescent="0.25">
      <c r="A56" s="4" t="s">
        <v>271</v>
      </c>
      <c r="B56" s="4" t="s">
        <v>70</v>
      </c>
      <c r="C56" s="4" t="s">
        <v>70</v>
      </c>
      <c r="D56" s="4" t="s">
        <v>70</v>
      </c>
      <c r="E56" s="4" t="s">
        <v>70</v>
      </c>
      <c r="F56" s="4" t="s">
        <v>70</v>
      </c>
      <c r="G56" s="4" t="s">
        <v>70</v>
      </c>
      <c r="H56" s="4" t="s">
        <v>70</v>
      </c>
      <c r="I56" s="26">
        <v>1811</v>
      </c>
      <c r="J56" s="26">
        <v>2672</v>
      </c>
      <c r="K56" s="26">
        <v>3028</v>
      </c>
      <c r="L56" s="26">
        <v>1646</v>
      </c>
      <c r="M56" s="26">
        <v>1509</v>
      </c>
      <c r="N56" s="26">
        <v>1590</v>
      </c>
      <c r="O56" s="26">
        <v>766</v>
      </c>
      <c r="P56" s="26">
        <v>1165</v>
      </c>
      <c r="Q56" s="240">
        <v>1107</v>
      </c>
      <c r="R56" s="240">
        <v>868</v>
      </c>
      <c r="S56" s="312">
        <f t="shared" si="3"/>
        <v>-0.52070679182771951</v>
      </c>
      <c r="T56" s="312">
        <f t="shared" si="4"/>
        <v>-0.21589882565492322</v>
      </c>
      <c r="U56" s="25"/>
    </row>
    <row r="57" spans="1:21" customFormat="1" x14ac:dyDescent="0.25">
      <c r="A57" s="4" t="s">
        <v>76</v>
      </c>
      <c r="B57" s="4" t="s">
        <v>70</v>
      </c>
      <c r="C57" s="4" t="s">
        <v>70</v>
      </c>
      <c r="D57" s="4" t="s">
        <v>70</v>
      </c>
      <c r="E57" s="4" t="s">
        <v>70</v>
      </c>
      <c r="F57" s="4" t="s">
        <v>70</v>
      </c>
      <c r="G57" s="4" t="s">
        <v>70</v>
      </c>
      <c r="H57" s="4" t="s">
        <v>70</v>
      </c>
      <c r="I57" s="26">
        <v>2200</v>
      </c>
      <c r="J57" s="26">
        <v>5281</v>
      </c>
      <c r="K57" s="26">
        <v>3687</v>
      </c>
      <c r="L57" s="26">
        <v>2386</v>
      </c>
      <c r="M57" s="26">
        <v>1201</v>
      </c>
      <c r="N57" s="26">
        <v>1260</v>
      </c>
      <c r="O57" s="26">
        <v>1320</v>
      </c>
      <c r="P57" s="26">
        <v>559</v>
      </c>
      <c r="Q57" s="240">
        <v>418</v>
      </c>
      <c r="R57" s="240">
        <v>791</v>
      </c>
      <c r="S57" s="312">
        <f t="shared" si="3"/>
        <v>-0.6404545454545455</v>
      </c>
      <c r="T57" s="312">
        <f t="shared" si="4"/>
        <v>0.89234449760765555</v>
      </c>
      <c r="U57" s="25"/>
    </row>
    <row r="58" spans="1:21" customFormat="1" x14ac:dyDescent="0.25">
      <c r="A58" s="4" t="s">
        <v>77</v>
      </c>
      <c r="B58" s="4" t="s">
        <v>70</v>
      </c>
      <c r="C58" s="4" t="s">
        <v>70</v>
      </c>
      <c r="D58" s="4" t="s">
        <v>70</v>
      </c>
      <c r="E58" s="4" t="s">
        <v>70</v>
      </c>
      <c r="F58" s="4" t="s">
        <v>70</v>
      </c>
      <c r="G58" s="4" t="s">
        <v>70</v>
      </c>
      <c r="H58" s="4" t="s">
        <v>70</v>
      </c>
      <c r="I58" s="26">
        <v>12000</v>
      </c>
      <c r="J58" s="26">
        <v>11676</v>
      </c>
      <c r="K58" s="26">
        <v>14167</v>
      </c>
      <c r="L58" s="26">
        <v>10589</v>
      </c>
      <c r="M58" s="26">
        <v>8596</v>
      </c>
      <c r="N58" s="26">
        <v>9354</v>
      </c>
      <c r="O58" s="26">
        <v>9167</v>
      </c>
      <c r="P58" s="26">
        <v>11877</v>
      </c>
      <c r="Q58" s="240">
        <v>13366</v>
      </c>
      <c r="R58" s="240">
        <v>15007</v>
      </c>
      <c r="S58" s="312">
        <f t="shared" si="3"/>
        <v>0.25058333333333332</v>
      </c>
      <c r="T58" s="312">
        <f t="shared" si="4"/>
        <v>0.12277420320215472</v>
      </c>
      <c r="U58" s="25"/>
    </row>
    <row r="59" spans="1:21" customFormat="1" x14ac:dyDescent="0.25">
      <c r="A59" s="4" t="s">
        <v>319</v>
      </c>
      <c r="B59" s="4" t="s">
        <v>70</v>
      </c>
      <c r="C59" s="4" t="s">
        <v>70</v>
      </c>
      <c r="D59" s="4" t="s">
        <v>70</v>
      </c>
      <c r="E59" s="4" t="s">
        <v>70</v>
      </c>
      <c r="F59" s="4" t="s">
        <v>70</v>
      </c>
      <c r="G59" s="4" t="s">
        <v>70</v>
      </c>
      <c r="H59" s="4" t="s">
        <v>70</v>
      </c>
      <c r="I59" s="26">
        <v>6682</v>
      </c>
      <c r="J59" s="26">
        <v>6904</v>
      </c>
      <c r="K59" s="26">
        <v>6576</v>
      </c>
      <c r="L59" s="26">
        <v>4804</v>
      </c>
      <c r="M59" s="26">
        <v>4505</v>
      </c>
      <c r="N59" s="26">
        <v>5688</v>
      </c>
      <c r="O59" s="26">
        <v>7063</v>
      </c>
      <c r="P59" s="26">
        <v>8064</v>
      </c>
      <c r="Q59" s="240">
        <v>7934</v>
      </c>
      <c r="R59" s="240">
        <v>10001</v>
      </c>
      <c r="S59" s="312">
        <f t="shared" si="3"/>
        <v>0.49670757258305898</v>
      </c>
      <c r="T59" s="312">
        <f t="shared" si="4"/>
        <v>0.26052432568691708</v>
      </c>
      <c r="U59" s="25"/>
    </row>
    <row r="60" spans="1:21" customFormat="1" x14ac:dyDescent="0.25">
      <c r="A60" s="6" t="s">
        <v>79</v>
      </c>
      <c r="B60" s="4" t="s">
        <v>70</v>
      </c>
      <c r="C60" s="4" t="s">
        <v>70</v>
      </c>
      <c r="D60" s="4" t="s">
        <v>70</v>
      </c>
      <c r="E60" s="4" t="s">
        <v>70</v>
      </c>
      <c r="F60" s="4" t="s">
        <v>70</v>
      </c>
      <c r="G60" s="4" t="s">
        <v>70</v>
      </c>
      <c r="H60" s="4" t="s">
        <v>70</v>
      </c>
      <c r="I60" s="47">
        <v>43803</v>
      </c>
      <c r="J60" s="47">
        <v>44613</v>
      </c>
      <c r="K60" s="47">
        <v>44828</v>
      </c>
      <c r="L60" s="47">
        <v>31352</v>
      </c>
      <c r="M60" s="47">
        <v>25742</v>
      </c>
      <c r="N60" s="47">
        <v>31003</v>
      </c>
      <c r="O60" s="47">
        <v>35559</v>
      </c>
      <c r="P60" s="47">
        <v>42072</v>
      </c>
      <c r="Q60" s="229">
        <v>43068</v>
      </c>
      <c r="R60" s="229">
        <f>SUM(R51:R59)</f>
        <v>48153</v>
      </c>
      <c r="S60" s="310">
        <f t="shared" si="3"/>
        <v>9.9308266557085134E-2</v>
      </c>
      <c r="T60" s="310">
        <f t="shared" si="4"/>
        <v>0.11806910002786292</v>
      </c>
      <c r="U60" s="25"/>
    </row>
    <row r="61" spans="1:21" customFormat="1" ht="15.75" x14ac:dyDescent="0.25">
      <c r="A61" s="342" t="s">
        <v>561</v>
      </c>
      <c r="B61" s="130"/>
      <c r="C61" s="130"/>
      <c r="D61" s="130"/>
      <c r="E61" s="130"/>
      <c r="F61" s="130"/>
      <c r="G61" s="130"/>
      <c r="H61" s="130"/>
      <c r="I61" s="64"/>
      <c r="J61" s="64"/>
      <c r="K61" s="64"/>
      <c r="L61" s="64"/>
      <c r="M61" s="64"/>
      <c r="N61" s="64"/>
      <c r="O61" s="64"/>
      <c r="P61" s="64"/>
      <c r="Q61" s="64"/>
      <c r="R61" s="81"/>
      <c r="S61" s="66"/>
      <c r="T61" s="66"/>
      <c r="U61" s="11"/>
    </row>
    <row r="62" spans="1:21" customFormat="1" ht="15.75" x14ac:dyDescent="0.25">
      <c r="A62" s="342" t="s">
        <v>562</v>
      </c>
      <c r="B62" s="81"/>
      <c r="C62" s="81"/>
      <c r="D62" s="81"/>
      <c r="E62" s="81"/>
      <c r="F62" s="81"/>
      <c r="G62" s="81"/>
      <c r="H62" s="81"/>
      <c r="I62" s="81"/>
      <c r="J62" s="81"/>
      <c r="K62" s="81"/>
      <c r="L62" s="81"/>
      <c r="M62" s="81"/>
      <c r="N62" s="81"/>
      <c r="O62" s="81"/>
      <c r="P62" s="81"/>
      <c r="Q62" s="81"/>
      <c r="R62" s="81"/>
      <c r="S62" s="51"/>
      <c r="T62" s="81"/>
    </row>
    <row r="63" spans="1:21" customFormat="1" x14ac:dyDescent="0.25">
      <c r="A63" s="344" t="s">
        <v>563</v>
      </c>
      <c r="B63" s="81"/>
      <c r="C63" s="81"/>
      <c r="D63" s="81"/>
      <c r="E63" s="81"/>
      <c r="F63" s="81"/>
      <c r="G63" s="81"/>
      <c r="H63" s="81"/>
      <c r="I63" s="81"/>
      <c r="J63" s="81"/>
      <c r="K63" s="81"/>
      <c r="L63" s="81"/>
      <c r="M63" s="81"/>
      <c r="N63" s="81"/>
      <c r="O63" s="81"/>
      <c r="P63" s="81"/>
      <c r="Q63" s="81"/>
      <c r="R63" s="81"/>
      <c r="S63" s="81"/>
      <c r="T63" s="81"/>
    </row>
    <row r="65" spans="1:18" ht="26.25" x14ac:dyDescent="0.4">
      <c r="A65" s="390" t="s">
        <v>321</v>
      </c>
      <c r="B65" s="390"/>
      <c r="C65" s="390"/>
      <c r="D65" s="390"/>
      <c r="E65" s="390"/>
      <c r="F65" s="390"/>
      <c r="G65" s="390"/>
      <c r="H65" s="390"/>
      <c r="I65" s="390"/>
      <c r="J65" s="390"/>
      <c r="K65" s="390"/>
      <c r="L65" s="390"/>
      <c r="M65" s="390"/>
      <c r="N65" s="390"/>
      <c r="O65" s="390"/>
      <c r="P65" s="390"/>
      <c r="Q65" s="390"/>
      <c r="R65" s="390"/>
    </row>
    <row r="66" spans="1:18" x14ac:dyDescent="0.25">
      <c r="A66" s="52" t="s">
        <v>322</v>
      </c>
      <c r="B66" s="52" t="s">
        <v>217</v>
      </c>
      <c r="C66" s="52" t="s">
        <v>82</v>
      </c>
      <c r="D66" s="52" t="s">
        <v>83</v>
      </c>
      <c r="E66" s="52" t="s">
        <v>84</v>
      </c>
      <c r="F66" s="52" t="s">
        <v>5</v>
      </c>
      <c r="G66" s="52" t="s">
        <v>6</v>
      </c>
      <c r="H66" s="52" t="s">
        <v>7</v>
      </c>
      <c r="I66" s="52" t="s">
        <v>8</v>
      </c>
      <c r="J66" s="52" t="s">
        <v>9</v>
      </c>
      <c r="K66" s="52" t="s">
        <v>10</v>
      </c>
      <c r="L66" s="52" t="s">
        <v>11</v>
      </c>
      <c r="M66" s="52" t="s">
        <v>12</v>
      </c>
      <c r="N66" s="52" t="s">
        <v>13</v>
      </c>
      <c r="O66" s="52" t="s">
        <v>14</v>
      </c>
      <c r="P66" s="52" t="s">
        <v>85</v>
      </c>
      <c r="Q66" s="52" t="s">
        <v>465</v>
      </c>
      <c r="R66" s="52" t="s">
        <v>492</v>
      </c>
    </row>
    <row r="67" spans="1:18" x14ac:dyDescent="0.25">
      <c r="A67" s="4" t="s">
        <v>90</v>
      </c>
      <c r="B67" s="4" t="s">
        <v>70</v>
      </c>
      <c r="C67" s="4" t="s">
        <v>70</v>
      </c>
      <c r="D67" s="4" t="s">
        <v>70</v>
      </c>
      <c r="E67" s="4" t="s">
        <v>70</v>
      </c>
      <c r="F67" s="4" t="s">
        <v>70</v>
      </c>
      <c r="G67" s="4" t="s">
        <v>70</v>
      </c>
      <c r="H67" s="26">
        <v>70489</v>
      </c>
      <c r="I67" s="4" t="s">
        <v>70</v>
      </c>
      <c r="J67" s="4" t="s">
        <v>70</v>
      </c>
      <c r="K67" s="4" t="s">
        <v>70</v>
      </c>
      <c r="L67" s="4" t="s">
        <v>70</v>
      </c>
      <c r="M67" s="4" t="s">
        <v>70</v>
      </c>
      <c r="N67" s="4" t="s">
        <v>70</v>
      </c>
      <c r="O67" s="4" t="s">
        <v>70</v>
      </c>
      <c r="P67" s="4" t="s">
        <v>70</v>
      </c>
      <c r="Q67" s="4" t="s">
        <v>70</v>
      </c>
      <c r="R67" s="311" t="s">
        <v>70</v>
      </c>
    </row>
    <row r="68" spans="1:18" x14ac:dyDescent="0.25">
      <c r="A68" s="4" t="s">
        <v>91</v>
      </c>
      <c r="B68" s="4" t="s">
        <v>70</v>
      </c>
      <c r="C68" s="4" t="s">
        <v>70</v>
      </c>
      <c r="D68" s="4" t="s">
        <v>70</v>
      </c>
      <c r="E68" s="4" t="s">
        <v>70</v>
      </c>
      <c r="F68" s="4" t="s">
        <v>70</v>
      </c>
      <c r="G68" s="4" t="s">
        <v>70</v>
      </c>
      <c r="H68" s="26">
        <v>61712</v>
      </c>
      <c r="I68" s="4" t="s">
        <v>70</v>
      </c>
      <c r="J68" s="4" t="s">
        <v>70</v>
      </c>
      <c r="K68" s="4" t="s">
        <v>70</v>
      </c>
      <c r="L68" s="4" t="s">
        <v>70</v>
      </c>
      <c r="M68" s="4" t="s">
        <v>70</v>
      </c>
      <c r="N68" s="4" t="s">
        <v>70</v>
      </c>
      <c r="O68" s="4" t="s">
        <v>70</v>
      </c>
      <c r="P68" s="4" t="s">
        <v>70</v>
      </c>
      <c r="Q68" s="4" t="s">
        <v>70</v>
      </c>
      <c r="R68" s="311" t="s">
        <v>70</v>
      </c>
    </row>
    <row r="69" spans="1:18" x14ac:dyDescent="0.25">
      <c r="A69" s="4" t="s">
        <v>73</v>
      </c>
      <c r="B69" s="4" t="s">
        <v>70</v>
      </c>
      <c r="C69" s="4" t="s">
        <v>70</v>
      </c>
      <c r="D69" s="4" t="s">
        <v>70</v>
      </c>
      <c r="E69" s="4" t="s">
        <v>70</v>
      </c>
      <c r="F69" s="4" t="s">
        <v>70</v>
      </c>
      <c r="G69" s="4" t="s">
        <v>70</v>
      </c>
      <c r="H69" s="26">
        <v>43721</v>
      </c>
      <c r="I69" s="4" t="s">
        <v>70</v>
      </c>
      <c r="J69" s="4" t="s">
        <v>70</v>
      </c>
      <c r="K69" s="4" t="s">
        <v>70</v>
      </c>
      <c r="L69" s="4" t="s">
        <v>70</v>
      </c>
      <c r="M69" s="4" t="s">
        <v>70</v>
      </c>
      <c r="N69" s="4" t="s">
        <v>70</v>
      </c>
      <c r="O69" s="4" t="s">
        <v>70</v>
      </c>
      <c r="P69" s="4" t="s">
        <v>70</v>
      </c>
      <c r="Q69" s="4" t="s">
        <v>70</v>
      </c>
      <c r="R69" s="311" t="s">
        <v>70</v>
      </c>
    </row>
    <row r="70" spans="1:18" x14ac:dyDescent="0.25">
      <c r="A70" s="4" t="s">
        <v>74</v>
      </c>
      <c r="B70" s="4" t="s">
        <v>70</v>
      </c>
      <c r="C70" s="4" t="s">
        <v>70</v>
      </c>
      <c r="D70" s="4" t="s">
        <v>70</v>
      </c>
      <c r="E70" s="4" t="s">
        <v>70</v>
      </c>
      <c r="F70" s="4" t="s">
        <v>70</v>
      </c>
      <c r="G70" s="4" t="s">
        <v>70</v>
      </c>
      <c r="H70" s="26">
        <v>43373</v>
      </c>
      <c r="I70" s="4" t="s">
        <v>70</v>
      </c>
      <c r="J70" s="4" t="s">
        <v>70</v>
      </c>
      <c r="K70" s="4" t="s">
        <v>70</v>
      </c>
      <c r="L70" s="4" t="s">
        <v>70</v>
      </c>
      <c r="M70" s="4" t="s">
        <v>70</v>
      </c>
      <c r="N70" s="4" t="s">
        <v>70</v>
      </c>
      <c r="O70" s="4" t="s">
        <v>70</v>
      </c>
      <c r="P70" s="4" t="s">
        <v>70</v>
      </c>
      <c r="Q70" s="4" t="s">
        <v>70</v>
      </c>
      <c r="R70" s="311" t="s">
        <v>70</v>
      </c>
    </row>
    <row r="71" spans="1:18" x14ac:dyDescent="0.25">
      <c r="A71" s="4" t="s">
        <v>75</v>
      </c>
      <c r="B71" s="4" t="s">
        <v>70</v>
      </c>
      <c r="C71" s="4" t="s">
        <v>70</v>
      </c>
      <c r="D71" s="4" t="s">
        <v>70</v>
      </c>
      <c r="E71" s="4" t="s">
        <v>70</v>
      </c>
      <c r="F71" s="4" t="s">
        <v>70</v>
      </c>
      <c r="G71" s="4" t="s">
        <v>70</v>
      </c>
      <c r="H71" s="26">
        <v>47172</v>
      </c>
      <c r="I71" s="4" t="s">
        <v>70</v>
      </c>
      <c r="J71" s="4" t="s">
        <v>70</v>
      </c>
      <c r="K71" s="4" t="s">
        <v>70</v>
      </c>
      <c r="L71" s="4" t="s">
        <v>70</v>
      </c>
      <c r="M71" s="4" t="s">
        <v>70</v>
      </c>
      <c r="N71" s="4" t="s">
        <v>70</v>
      </c>
      <c r="O71" s="4" t="s">
        <v>70</v>
      </c>
      <c r="P71" s="4" t="s">
        <v>70</v>
      </c>
      <c r="Q71" s="4" t="s">
        <v>70</v>
      </c>
      <c r="R71" s="311" t="s">
        <v>70</v>
      </c>
    </row>
    <row r="72" spans="1:18" x14ac:dyDescent="0.25">
      <c r="A72" s="4" t="s">
        <v>93</v>
      </c>
      <c r="B72" s="4" t="s">
        <v>70</v>
      </c>
      <c r="C72" s="4" t="s">
        <v>70</v>
      </c>
      <c r="D72" s="4" t="s">
        <v>70</v>
      </c>
      <c r="E72" s="4" t="s">
        <v>70</v>
      </c>
      <c r="F72" s="4" t="s">
        <v>70</v>
      </c>
      <c r="G72" s="4" t="s">
        <v>70</v>
      </c>
      <c r="H72" s="26">
        <v>49089</v>
      </c>
      <c r="I72" s="4" t="s">
        <v>70</v>
      </c>
      <c r="J72" s="4" t="s">
        <v>70</v>
      </c>
      <c r="K72" s="4" t="s">
        <v>70</v>
      </c>
      <c r="L72" s="4" t="s">
        <v>70</v>
      </c>
      <c r="M72" s="4" t="s">
        <v>70</v>
      </c>
      <c r="N72" s="4" t="s">
        <v>70</v>
      </c>
      <c r="O72" s="4" t="s">
        <v>70</v>
      </c>
      <c r="P72" s="4" t="s">
        <v>70</v>
      </c>
      <c r="Q72" s="4" t="s">
        <v>70</v>
      </c>
      <c r="R72" s="311" t="s">
        <v>70</v>
      </c>
    </row>
    <row r="73" spans="1:18" x14ac:dyDescent="0.25">
      <c r="A73" s="4" t="s">
        <v>78</v>
      </c>
      <c r="B73" s="4" t="s">
        <v>70</v>
      </c>
      <c r="C73" s="4" t="s">
        <v>70</v>
      </c>
      <c r="D73" s="4" t="s">
        <v>70</v>
      </c>
      <c r="E73" s="4" t="s">
        <v>70</v>
      </c>
      <c r="F73" s="4" t="s">
        <v>70</v>
      </c>
      <c r="G73" s="4" t="s">
        <v>70</v>
      </c>
      <c r="H73" s="26">
        <v>125527</v>
      </c>
      <c r="I73" s="4" t="s">
        <v>70</v>
      </c>
      <c r="J73" s="4" t="s">
        <v>70</v>
      </c>
      <c r="K73" s="4" t="s">
        <v>70</v>
      </c>
      <c r="L73" s="4" t="s">
        <v>70</v>
      </c>
      <c r="M73" s="4" t="s">
        <v>70</v>
      </c>
      <c r="N73" s="4" t="s">
        <v>70</v>
      </c>
      <c r="O73" s="4" t="s">
        <v>70</v>
      </c>
      <c r="P73" s="4" t="s">
        <v>70</v>
      </c>
      <c r="Q73" s="4" t="s">
        <v>70</v>
      </c>
      <c r="R73" s="311" t="s">
        <v>70</v>
      </c>
    </row>
    <row r="74" spans="1:18" x14ac:dyDescent="0.25">
      <c r="A74" s="6" t="s">
        <v>79</v>
      </c>
      <c r="B74" s="6" t="s">
        <v>70</v>
      </c>
      <c r="C74" s="6" t="s">
        <v>70</v>
      </c>
      <c r="D74" s="6" t="s">
        <v>70</v>
      </c>
      <c r="E74" s="6" t="s">
        <v>70</v>
      </c>
      <c r="F74" s="6" t="s">
        <v>70</v>
      </c>
      <c r="G74" s="6" t="s">
        <v>70</v>
      </c>
      <c r="H74" s="47">
        <v>441083</v>
      </c>
      <c r="I74" s="6" t="s">
        <v>70</v>
      </c>
      <c r="J74" s="6" t="s">
        <v>70</v>
      </c>
      <c r="K74" s="6" t="s">
        <v>70</v>
      </c>
      <c r="L74" s="6" t="s">
        <v>70</v>
      </c>
      <c r="M74" s="6" t="s">
        <v>70</v>
      </c>
      <c r="N74" s="6" t="s">
        <v>70</v>
      </c>
      <c r="O74" s="6" t="s">
        <v>70</v>
      </c>
      <c r="P74" s="234" t="s">
        <v>70</v>
      </c>
      <c r="Q74" s="234" t="s">
        <v>70</v>
      </c>
      <c r="R74" s="234" t="s">
        <v>70</v>
      </c>
    </row>
    <row r="75" spans="1:18" x14ac:dyDescent="0.25">
      <c r="A75" s="342" t="s">
        <v>234</v>
      </c>
    </row>
    <row r="76" spans="1:18" x14ac:dyDescent="0.25">
      <c r="A76" s="342" t="s">
        <v>323</v>
      </c>
    </row>
    <row r="78" spans="1:18" ht="26.25" x14ac:dyDescent="0.4">
      <c r="A78" s="391" t="s">
        <v>95</v>
      </c>
      <c r="B78" s="392"/>
      <c r="C78" s="392"/>
      <c r="D78" s="392"/>
      <c r="E78" s="392"/>
      <c r="F78" s="392"/>
      <c r="G78" s="392"/>
      <c r="H78" s="392"/>
      <c r="I78" s="392"/>
      <c r="J78" s="392"/>
      <c r="K78" s="392"/>
      <c r="L78" s="392"/>
      <c r="M78" s="392"/>
      <c r="N78" s="392"/>
      <c r="O78" s="392"/>
      <c r="P78" s="392"/>
      <c r="Q78" s="392"/>
      <c r="R78" s="392"/>
    </row>
    <row r="79" spans="1:18" ht="43.5" customHeight="1" x14ac:dyDescent="0.25">
      <c r="A79" s="183" t="s">
        <v>324</v>
      </c>
      <c r="B79" s="12">
        <v>2001</v>
      </c>
      <c r="C79" s="12">
        <v>2002</v>
      </c>
      <c r="D79" s="12">
        <v>2003</v>
      </c>
      <c r="E79" s="12">
        <v>2004</v>
      </c>
      <c r="F79" s="12">
        <v>2005</v>
      </c>
      <c r="G79" s="12">
        <v>2006</v>
      </c>
      <c r="H79" s="12">
        <v>2007</v>
      </c>
      <c r="I79" s="12">
        <v>2008</v>
      </c>
      <c r="J79" s="12">
        <v>2009</v>
      </c>
      <c r="K79" s="12">
        <v>2010</v>
      </c>
      <c r="L79" s="12">
        <v>2011</v>
      </c>
      <c r="M79" s="12">
        <v>2012</v>
      </c>
      <c r="N79" s="12">
        <v>2013</v>
      </c>
      <c r="O79" s="12">
        <v>2014</v>
      </c>
      <c r="P79" s="12">
        <v>2015</v>
      </c>
      <c r="Q79" s="68" t="s">
        <v>474</v>
      </c>
      <c r="R79" s="68">
        <v>2017</v>
      </c>
    </row>
    <row r="80" spans="1:18" x14ac:dyDescent="0.25">
      <c r="A80" s="4" t="s">
        <v>69</v>
      </c>
      <c r="B80" s="4" t="s">
        <v>70</v>
      </c>
      <c r="C80" s="4" t="s">
        <v>70</v>
      </c>
      <c r="D80" s="4" t="s">
        <v>70</v>
      </c>
      <c r="E80" s="4" t="s">
        <v>70</v>
      </c>
      <c r="F80" s="4" t="s">
        <v>70</v>
      </c>
      <c r="G80" s="4" t="s">
        <v>70</v>
      </c>
      <c r="H80" s="4" t="s">
        <v>70</v>
      </c>
      <c r="I80" s="4" t="s">
        <v>70</v>
      </c>
      <c r="J80" s="26">
        <v>4272</v>
      </c>
      <c r="K80" s="26">
        <v>10319</v>
      </c>
      <c r="L80" s="26">
        <v>17973</v>
      </c>
      <c r="M80" s="225" t="s">
        <v>70</v>
      </c>
      <c r="N80" s="26">
        <v>61537</v>
      </c>
      <c r="O80" s="26">
        <v>17576</v>
      </c>
      <c r="P80" s="184">
        <v>19580</v>
      </c>
      <c r="Q80" s="225" t="s">
        <v>70</v>
      </c>
      <c r="R80" s="225"/>
    </row>
    <row r="81" spans="1:28" x14ac:dyDescent="0.25">
      <c r="A81" s="4" t="s">
        <v>91</v>
      </c>
      <c r="B81" s="4" t="s">
        <v>70</v>
      </c>
      <c r="C81" s="4" t="s">
        <v>70</v>
      </c>
      <c r="D81" s="4" t="s">
        <v>70</v>
      </c>
      <c r="E81" s="4" t="s">
        <v>70</v>
      </c>
      <c r="F81" s="4" t="s">
        <v>70</v>
      </c>
      <c r="G81" s="4" t="s">
        <v>70</v>
      </c>
      <c r="H81" s="4" t="s">
        <v>70</v>
      </c>
      <c r="I81" s="4" t="s">
        <v>70</v>
      </c>
      <c r="J81" s="26">
        <v>30472</v>
      </c>
      <c r="K81" s="26">
        <v>32451</v>
      </c>
      <c r="L81" s="26">
        <v>57703</v>
      </c>
      <c r="M81" s="225" t="s">
        <v>70</v>
      </c>
      <c r="N81" s="26">
        <v>19673</v>
      </c>
      <c r="O81" s="26">
        <v>6470</v>
      </c>
      <c r="P81" s="184">
        <v>5860</v>
      </c>
      <c r="Q81" s="225" t="s">
        <v>70</v>
      </c>
      <c r="R81" s="225"/>
      <c r="S81" s="185"/>
      <c r="T81" s="185"/>
      <c r="V81" s="185"/>
      <c r="W81" s="185"/>
      <c r="X81" s="185"/>
      <c r="Y81" s="185"/>
      <c r="Z81" s="185"/>
      <c r="AA81" s="185"/>
      <c r="AB81" s="185"/>
    </row>
    <row r="82" spans="1:28" x14ac:dyDescent="0.25">
      <c r="A82" s="4" t="s">
        <v>72</v>
      </c>
      <c r="B82" s="4" t="s">
        <v>70</v>
      </c>
      <c r="C82" s="4" t="s">
        <v>70</v>
      </c>
      <c r="D82" s="4" t="s">
        <v>70</v>
      </c>
      <c r="E82" s="4" t="s">
        <v>70</v>
      </c>
      <c r="F82" s="4" t="s">
        <v>70</v>
      </c>
      <c r="G82" s="4" t="s">
        <v>70</v>
      </c>
      <c r="H82" s="4" t="s">
        <v>70</v>
      </c>
      <c r="I82" s="4" t="s">
        <v>70</v>
      </c>
      <c r="J82" s="26">
        <v>13724</v>
      </c>
      <c r="K82" s="26">
        <v>12189</v>
      </c>
      <c r="L82" s="26">
        <v>11259</v>
      </c>
      <c r="M82" s="225" t="s">
        <v>70</v>
      </c>
      <c r="N82" s="26">
        <v>23093</v>
      </c>
      <c r="O82" s="26">
        <v>12193</v>
      </c>
      <c r="P82" s="184">
        <v>10447</v>
      </c>
      <c r="Q82" s="225" t="s">
        <v>70</v>
      </c>
      <c r="R82" s="225"/>
    </row>
    <row r="83" spans="1:28" x14ac:dyDescent="0.25">
      <c r="A83" s="4" t="s">
        <v>318</v>
      </c>
      <c r="B83" s="4" t="s">
        <v>70</v>
      </c>
      <c r="C83" s="4" t="s">
        <v>70</v>
      </c>
      <c r="D83" s="4" t="s">
        <v>70</v>
      </c>
      <c r="E83" s="4" t="s">
        <v>70</v>
      </c>
      <c r="F83" s="4" t="s">
        <v>70</v>
      </c>
      <c r="G83" s="4" t="s">
        <v>70</v>
      </c>
      <c r="H83" s="4" t="s">
        <v>70</v>
      </c>
      <c r="I83" s="4" t="s">
        <v>70</v>
      </c>
      <c r="J83" s="26">
        <v>11427</v>
      </c>
      <c r="K83" s="26">
        <v>561</v>
      </c>
      <c r="L83" s="26">
        <v>9957</v>
      </c>
      <c r="M83" s="225" t="s">
        <v>70</v>
      </c>
      <c r="N83" s="26">
        <v>71671</v>
      </c>
      <c r="O83" s="26">
        <v>8616</v>
      </c>
      <c r="P83" s="184">
        <v>11822</v>
      </c>
      <c r="Q83" s="225" t="s">
        <v>70</v>
      </c>
      <c r="R83" s="225"/>
    </row>
    <row r="84" spans="1:28" x14ac:dyDescent="0.25">
      <c r="A84" s="4" t="s">
        <v>73</v>
      </c>
      <c r="B84" s="4" t="s">
        <v>70</v>
      </c>
      <c r="C84" s="4" t="s">
        <v>70</v>
      </c>
      <c r="D84" s="4" t="s">
        <v>70</v>
      </c>
      <c r="E84" s="4" t="s">
        <v>70</v>
      </c>
      <c r="F84" s="4" t="s">
        <v>70</v>
      </c>
      <c r="G84" s="4" t="s">
        <v>70</v>
      </c>
      <c r="H84" s="4" t="s">
        <v>70</v>
      </c>
      <c r="I84" s="4" t="s">
        <v>70</v>
      </c>
      <c r="J84" s="26">
        <v>30536</v>
      </c>
      <c r="K84" s="26">
        <v>16035</v>
      </c>
      <c r="L84" s="26">
        <v>25001</v>
      </c>
      <c r="M84" s="225" t="s">
        <v>70</v>
      </c>
      <c r="N84" s="26">
        <v>84118</v>
      </c>
      <c r="O84" s="26">
        <v>14590</v>
      </c>
      <c r="P84" s="184">
        <v>32617</v>
      </c>
      <c r="Q84" s="225" t="s">
        <v>70</v>
      </c>
      <c r="R84" s="225"/>
      <c r="T84" s="185"/>
    </row>
    <row r="85" spans="1:28" x14ac:dyDescent="0.25">
      <c r="A85" s="4" t="s">
        <v>325</v>
      </c>
      <c r="B85" s="4" t="s">
        <v>70</v>
      </c>
      <c r="C85" s="4" t="s">
        <v>70</v>
      </c>
      <c r="D85" s="4" t="s">
        <v>70</v>
      </c>
      <c r="E85" s="4" t="s">
        <v>70</v>
      </c>
      <c r="F85" s="4" t="s">
        <v>70</v>
      </c>
      <c r="G85" s="4" t="s">
        <v>70</v>
      </c>
      <c r="H85" s="4" t="s">
        <v>70</v>
      </c>
      <c r="I85" s="4" t="s">
        <v>70</v>
      </c>
      <c r="J85" s="26">
        <v>27482</v>
      </c>
      <c r="K85" s="26">
        <v>21126</v>
      </c>
      <c r="L85" s="26">
        <v>24904</v>
      </c>
      <c r="M85" s="225" t="s">
        <v>70</v>
      </c>
      <c r="N85" s="26">
        <v>60056</v>
      </c>
      <c r="O85" s="26">
        <v>17770</v>
      </c>
      <c r="P85" s="184">
        <v>12985</v>
      </c>
      <c r="Q85" s="225" t="s">
        <v>70</v>
      </c>
      <c r="R85" s="225"/>
      <c r="T85" s="185"/>
    </row>
    <row r="86" spans="1:28" x14ac:dyDescent="0.25">
      <c r="A86" s="4" t="s">
        <v>76</v>
      </c>
      <c r="B86" s="4" t="s">
        <v>70</v>
      </c>
      <c r="C86" s="4" t="s">
        <v>70</v>
      </c>
      <c r="D86" s="4" t="s">
        <v>70</v>
      </c>
      <c r="E86" s="4" t="s">
        <v>70</v>
      </c>
      <c r="F86" s="4" t="s">
        <v>70</v>
      </c>
      <c r="G86" s="4" t="s">
        <v>70</v>
      </c>
      <c r="H86" s="4" t="s">
        <v>70</v>
      </c>
      <c r="I86" s="4" t="s">
        <v>70</v>
      </c>
      <c r="J86" s="26" t="s">
        <v>70</v>
      </c>
      <c r="K86" s="26">
        <v>4120</v>
      </c>
      <c r="L86" s="26">
        <v>1283</v>
      </c>
      <c r="M86" s="225" t="s">
        <v>70</v>
      </c>
      <c r="N86" s="26">
        <v>1428</v>
      </c>
      <c r="O86" s="26">
        <v>211</v>
      </c>
      <c r="P86" s="184">
        <v>119</v>
      </c>
      <c r="Q86" s="225" t="s">
        <v>70</v>
      </c>
      <c r="R86" s="225"/>
    </row>
    <row r="87" spans="1:28" x14ac:dyDescent="0.25">
      <c r="A87" s="4" t="s">
        <v>77</v>
      </c>
      <c r="B87" s="4" t="s">
        <v>70</v>
      </c>
      <c r="C87" s="4" t="s">
        <v>70</v>
      </c>
      <c r="D87" s="4" t="s">
        <v>70</v>
      </c>
      <c r="E87" s="4" t="s">
        <v>70</v>
      </c>
      <c r="F87" s="4" t="s">
        <v>70</v>
      </c>
      <c r="G87" s="4" t="s">
        <v>70</v>
      </c>
      <c r="H87" s="4" t="s">
        <v>70</v>
      </c>
      <c r="I87" s="4" t="s">
        <v>70</v>
      </c>
      <c r="J87" s="26">
        <v>145125</v>
      </c>
      <c r="K87" s="26">
        <v>93842</v>
      </c>
      <c r="L87" s="26">
        <v>143360</v>
      </c>
      <c r="M87" s="225" t="s">
        <v>70</v>
      </c>
      <c r="N87" s="26">
        <v>194550</v>
      </c>
      <c r="O87" s="26">
        <v>74314</v>
      </c>
      <c r="P87" s="56">
        <v>91810</v>
      </c>
      <c r="Q87" s="225" t="s">
        <v>70</v>
      </c>
      <c r="R87" s="225"/>
      <c r="T87" s="185"/>
    </row>
    <row r="88" spans="1:28" x14ac:dyDescent="0.25">
      <c r="A88" s="4" t="s">
        <v>319</v>
      </c>
      <c r="B88" s="4" t="s">
        <v>70</v>
      </c>
      <c r="C88" s="4" t="s">
        <v>70</v>
      </c>
      <c r="D88" s="4" t="s">
        <v>70</v>
      </c>
      <c r="E88" s="4" t="s">
        <v>70</v>
      </c>
      <c r="F88" s="4" t="s">
        <v>70</v>
      </c>
      <c r="G88" s="4" t="s">
        <v>70</v>
      </c>
      <c r="H88" s="4" t="s">
        <v>70</v>
      </c>
      <c r="I88" s="4" t="s">
        <v>70</v>
      </c>
      <c r="J88" s="26">
        <v>14606</v>
      </c>
      <c r="K88" s="26">
        <v>12679</v>
      </c>
      <c r="L88" s="26">
        <v>9843</v>
      </c>
      <c r="M88" s="225" t="s">
        <v>70</v>
      </c>
      <c r="N88" s="26">
        <v>53156</v>
      </c>
      <c r="O88" s="26">
        <v>25382</v>
      </c>
      <c r="P88" s="184">
        <v>21578</v>
      </c>
      <c r="Q88" s="225" t="s">
        <v>70</v>
      </c>
      <c r="R88" s="225"/>
      <c r="T88" s="185"/>
    </row>
    <row r="89" spans="1:28" x14ac:dyDescent="0.25">
      <c r="A89" s="6" t="s">
        <v>79</v>
      </c>
      <c r="B89" s="6" t="s">
        <v>70</v>
      </c>
      <c r="C89" s="6" t="s">
        <v>70</v>
      </c>
      <c r="D89" s="6" t="s">
        <v>70</v>
      </c>
      <c r="E89" s="6" t="s">
        <v>70</v>
      </c>
      <c r="F89" s="6" t="s">
        <v>70</v>
      </c>
      <c r="G89" s="6" t="s">
        <v>70</v>
      </c>
      <c r="H89" s="6" t="s">
        <v>70</v>
      </c>
      <c r="I89" s="6" t="s">
        <v>70</v>
      </c>
      <c r="J89" s="47">
        <v>277644</v>
      </c>
      <c r="K89" s="47">
        <v>203322</v>
      </c>
      <c r="L89" s="47">
        <v>301283</v>
      </c>
      <c r="M89" s="226" t="s">
        <v>70</v>
      </c>
      <c r="N89" s="47">
        <v>569282</v>
      </c>
      <c r="O89" s="47">
        <v>177122</v>
      </c>
      <c r="P89" s="186">
        <v>206818</v>
      </c>
      <c r="Q89" s="225" t="s">
        <v>70</v>
      </c>
      <c r="R89" s="225"/>
      <c r="T89" s="185"/>
    </row>
    <row r="90" spans="1:28" ht="30" x14ac:dyDescent="0.25">
      <c r="A90" s="2" t="s">
        <v>326</v>
      </c>
      <c r="B90" s="12">
        <v>2001</v>
      </c>
      <c r="C90" s="12">
        <v>2002</v>
      </c>
      <c r="D90" s="12">
        <v>2003</v>
      </c>
      <c r="E90" s="12">
        <v>2004</v>
      </c>
      <c r="F90" s="12">
        <v>2005</v>
      </c>
      <c r="G90" s="12">
        <v>2006</v>
      </c>
      <c r="H90" s="12">
        <v>2007</v>
      </c>
      <c r="I90" s="12">
        <v>2008</v>
      </c>
      <c r="J90" s="12">
        <v>2009</v>
      </c>
      <c r="K90" s="237">
        <v>2010</v>
      </c>
      <c r="L90" s="237">
        <v>2012</v>
      </c>
      <c r="M90" s="237">
        <v>2012</v>
      </c>
      <c r="N90" s="237">
        <v>2013</v>
      </c>
      <c r="O90" s="237">
        <v>2014</v>
      </c>
      <c r="P90" s="237">
        <v>2015</v>
      </c>
      <c r="Q90" s="288">
        <v>2016</v>
      </c>
      <c r="R90" s="68">
        <v>2017</v>
      </c>
      <c r="T90" s="185"/>
    </row>
    <row r="91" spans="1:28" x14ac:dyDescent="0.25">
      <c r="A91" s="4" t="s">
        <v>69</v>
      </c>
      <c r="B91" s="4" t="s">
        <v>70</v>
      </c>
      <c r="C91" s="4" t="s">
        <v>70</v>
      </c>
      <c r="D91" s="4" t="s">
        <v>70</v>
      </c>
      <c r="E91" s="4" t="s">
        <v>70</v>
      </c>
      <c r="F91" s="4" t="s">
        <v>70</v>
      </c>
      <c r="G91" s="4" t="s">
        <v>70</v>
      </c>
      <c r="H91" s="4" t="s">
        <v>70</v>
      </c>
      <c r="I91" s="4" t="s">
        <v>70</v>
      </c>
      <c r="J91" s="4" t="s">
        <v>70</v>
      </c>
      <c r="K91" s="4" t="s">
        <v>70</v>
      </c>
      <c r="L91" s="4">
        <v>6</v>
      </c>
      <c r="M91" s="225" t="s">
        <v>70</v>
      </c>
      <c r="N91" s="225" t="s">
        <v>70</v>
      </c>
      <c r="O91" s="225" t="s">
        <v>70</v>
      </c>
      <c r="P91" s="225" t="s">
        <v>70</v>
      </c>
      <c r="Q91" s="225" t="s">
        <v>70</v>
      </c>
      <c r="R91" s="225"/>
      <c r="T91" s="185"/>
    </row>
    <row r="92" spans="1:28" x14ac:dyDescent="0.25">
      <c r="A92" s="4" t="s">
        <v>91</v>
      </c>
      <c r="B92" s="4" t="s">
        <v>70</v>
      </c>
      <c r="C92" s="4" t="s">
        <v>70</v>
      </c>
      <c r="D92" s="4" t="s">
        <v>70</v>
      </c>
      <c r="E92" s="4" t="s">
        <v>70</v>
      </c>
      <c r="F92" s="4" t="s">
        <v>70</v>
      </c>
      <c r="G92" s="4" t="s">
        <v>70</v>
      </c>
      <c r="H92" s="4" t="s">
        <v>70</v>
      </c>
      <c r="I92" s="4" t="s">
        <v>70</v>
      </c>
      <c r="J92" s="4" t="s">
        <v>70</v>
      </c>
      <c r="K92" s="4" t="s">
        <v>70</v>
      </c>
      <c r="L92" s="4">
        <v>10</v>
      </c>
      <c r="M92" s="225" t="s">
        <v>70</v>
      </c>
      <c r="N92" s="225" t="s">
        <v>70</v>
      </c>
      <c r="O92" s="225" t="s">
        <v>70</v>
      </c>
      <c r="P92" s="225" t="s">
        <v>70</v>
      </c>
      <c r="Q92" s="225" t="s">
        <v>70</v>
      </c>
      <c r="R92" s="225"/>
    </row>
    <row r="93" spans="1:28" x14ac:dyDescent="0.25">
      <c r="A93" s="4" t="s">
        <v>72</v>
      </c>
      <c r="B93" s="4" t="s">
        <v>70</v>
      </c>
      <c r="C93" s="4" t="s">
        <v>70</v>
      </c>
      <c r="D93" s="4" t="s">
        <v>70</v>
      </c>
      <c r="E93" s="4" t="s">
        <v>70</v>
      </c>
      <c r="F93" s="4" t="s">
        <v>70</v>
      </c>
      <c r="G93" s="4" t="s">
        <v>70</v>
      </c>
      <c r="H93" s="4" t="s">
        <v>70</v>
      </c>
      <c r="I93" s="4" t="s">
        <v>70</v>
      </c>
      <c r="J93" s="4" t="s">
        <v>70</v>
      </c>
      <c r="K93" s="4" t="s">
        <v>70</v>
      </c>
      <c r="L93" s="4">
        <v>17</v>
      </c>
      <c r="M93" s="225" t="s">
        <v>70</v>
      </c>
      <c r="N93" s="225" t="s">
        <v>70</v>
      </c>
      <c r="O93" s="225" t="s">
        <v>70</v>
      </c>
      <c r="P93" s="225" t="s">
        <v>70</v>
      </c>
      <c r="Q93" s="225" t="s">
        <v>70</v>
      </c>
      <c r="R93" s="225"/>
    </row>
    <row r="94" spans="1:28" x14ac:dyDescent="0.25">
      <c r="A94" s="4" t="s">
        <v>318</v>
      </c>
      <c r="B94" s="4" t="s">
        <v>70</v>
      </c>
      <c r="C94" s="4" t="s">
        <v>70</v>
      </c>
      <c r="D94" s="4" t="s">
        <v>70</v>
      </c>
      <c r="E94" s="4" t="s">
        <v>70</v>
      </c>
      <c r="F94" s="4" t="s">
        <v>70</v>
      </c>
      <c r="G94" s="4" t="s">
        <v>70</v>
      </c>
      <c r="H94" s="4" t="s">
        <v>70</v>
      </c>
      <c r="I94" s="4" t="s">
        <v>70</v>
      </c>
      <c r="J94" s="4" t="s">
        <v>70</v>
      </c>
      <c r="K94" s="4" t="s">
        <v>70</v>
      </c>
      <c r="L94" s="4">
        <v>14</v>
      </c>
      <c r="M94" s="225" t="s">
        <v>70</v>
      </c>
      <c r="N94" s="225" t="s">
        <v>70</v>
      </c>
      <c r="O94" s="225" t="s">
        <v>70</v>
      </c>
      <c r="P94" s="225" t="s">
        <v>70</v>
      </c>
      <c r="Q94" s="225" t="s">
        <v>70</v>
      </c>
      <c r="R94" s="225"/>
    </row>
    <row r="95" spans="1:28" x14ac:dyDescent="0.25">
      <c r="A95" s="4" t="s">
        <v>73</v>
      </c>
      <c r="B95" s="4" t="s">
        <v>70</v>
      </c>
      <c r="C95" s="4" t="s">
        <v>70</v>
      </c>
      <c r="D95" s="4" t="s">
        <v>70</v>
      </c>
      <c r="E95" s="4" t="s">
        <v>70</v>
      </c>
      <c r="F95" s="4" t="s">
        <v>70</v>
      </c>
      <c r="G95" s="4" t="s">
        <v>70</v>
      </c>
      <c r="H95" s="4" t="s">
        <v>70</v>
      </c>
      <c r="I95" s="4" t="s">
        <v>70</v>
      </c>
      <c r="J95" s="4" t="s">
        <v>70</v>
      </c>
      <c r="K95" s="4" t="s">
        <v>70</v>
      </c>
      <c r="L95" s="4">
        <v>19</v>
      </c>
      <c r="M95" s="225" t="s">
        <v>70</v>
      </c>
      <c r="N95" s="225" t="s">
        <v>70</v>
      </c>
      <c r="O95" s="225" t="s">
        <v>70</v>
      </c>
      <c r="P95" s="225" t="s">
        <v>70</v>
      </c>
      <c r="Q95" s="225" t="s">
        <v>70</v>
      </c>
      <c r="R95" s="225"/>
    </row>
    <row r="96" spans="1:28" x14ac:dyDescent="0.25">
      <c r="A96" s="4" t="s">
        <v>325</v>
      </c>
      <c r="B96" s="4" t="s">
        <v>70</v>
      </c>
      <c r="C96" s="4" t="s">
        <v>70</v>
      </c>
      <c r="D96" s="4" t="s">
        <v>70</v>
      </c>
      <c r="E96" s="4" t="s">
        <v>70</v>
      </c>
      <c r="F96" s="4" t="s">
        <v>70</v>
      </c>
      <c r="G96" s="4" t="s">
        <v>70</v>
      </c>
      <c r="H96" s="4" t="s">
        <v>70</v>
      </c>
      <c r="I96" s="4" t="s">
        <v>70</v>
      </c>
      <c r="J96" s="4" t="s">
        <v>70</v>
      </c>
      <c r="K96" s="4" t="s">
        <v>70</v>
      </c>
      <c r="L96" s="4">
        <v>17</v>
      </c>
      <c r="M96" s="225" t="s">
        <v>70</v>
      </c>
      <c r="N96" s="225" t="s">
        <v>70</v>
      </c>
      <c r="O96" s="225" t="s">
        <v>70</v>
      </c>
      <c r="P96" s="225" t="s">
        <v>70</v>
      </c>
      <c r="Q96" s="225" t="s">
        <v>70</v>
      </c>
      <c r="R96" s="225"/>
    </row>
    <row r="97" spans="1:20" x14ac:dyDescent="0.25">
      <c r="A97" s="4" t="s">
        <v>76</v>
      </c>
      <c r="B97" s="4" t="s">
        <v>70</v>
      </c>
      <c r="C97" s="4" t="s">
        <v>70</v>
      </c>
      <c r="D97" s="4" t="s">
        <v>70</v>
      </c>
      <c r="E97" s="4" t="s">
        <v>70</v>
      </c>
      <c r="F97" s="4" t="s">
        <v>70</v>
      </c>
      <c r="G97" s="4" t="s">
        <v>70</v>
      </c>
      <c r="H97" s="4" t="s">
        <v>70</v>
      </c>
      <c r="I97" s="4" t="s">
        <v>70</v>
      </c>
      <c r="J97" s="4" t="s">
        <v>70</v>
      </c>
      <c r="K97" s="4" t="s">
        <v>70</v>
      </c>
      <c r="L97" s="4">
        <v>0</v>
      </c>
      <c r="M97" s="225" t="s">
        <v>70</v>
      </c>
      <c r="N97" s="225" t="s">
        <v>70</v>
      </c>
      <c r="O97" s="225" t="s">
        <v>70</v>
      </c>
      <c r="P97" s="225" t="s">
        <v>70</v>
      </c>
      <c r="Q97" s="225" t="s">
        <v>70</v>
      </c>
      <c r="R97" s="225"/>
    </row>
    <row r="98" spans="1:20" x14ac:dyDescent="0.25">
      <c r="A98" s="4" t="s">
        <v>77</v>
      </c>
      <c r="B98" s="4" t="s">
        <v>70</v>
      </c>
      <c r="C98" s="4" t="s">
        <v>70</v>
      </c>
      <c r="D98" s="4" t="s">
        <v>70</v>
      </c>
      <c r="E98" s="4" t="s">
        <v>70</v>
      </c>
      <c r="F98" s="4" t="s">
        <v>70</v>
      </c>
      <c r="G98" s="4" t="s">
        <v>70</v>
      </c>
      <c r="H98" s="4" t="s">
        <v>70</v>
      </c>
      <c r="I98" s="4" t="s">
        <v>70</v>
      </c>
      <c r="J98" s="4" t="s">
        <v>70</v>
      </c>
      <c r="K98" s="4" t="s">
        <v>70</v>
      </c>
      <c r="L98" s="4">
        <v>46</v>
      </c>
      <c r="M98" s="225" t="s">
        <v>70</v>
      </c>
      <c r="N98" s="225" t="s">
        <v>70</v>
      </c>
      <c r="O98" s="225" t="s">
        <v>70</v>
      </c>
      <c r="P98" s="225" t="s">
        <v>70</v>
      </c>
      <c r="Q98" s="225" t="s">
        <v>70</v>
      </c>
      <c r="R98" s="225"/>
    </row>
    <row r="99" spans="1:20" x14ac:dyDescent="0.25">
      <c r="A99" s="4" t="s">
        <v>319</v>
      </c>
      <c r="B99" s="4" t="s">
        <v>70</v>
      </c>
      <c r="C99" s="4" t="s">
        <v>70</v>
      </c>
      <c r="D99" s="4" t="s">
        <v>70</v>
      </c>
      <c r="E99" s="4" t="s">
        <v>70</v>
      </c>
      <c r="F99" s="4" t="s">
        <v>70</v>
      </c>
      <c r="G99" s="4" t="s">
        <v>70</v>
      </c>
      <c r="H99" s="4" t="s">
        <v>70</v>
      </c>
      <c r="I99" s="4" t="s">
        <v>70</v>
      </c>
      <c r="J99" s="4" t="s">
        <v>70</v>
      </c>
      <c r="K99" s="4" t="s">
        <v>70</v>
      </c>
      <c r="L99" s="4">
        <v>46</v>
      </c>
      <c r="M99" s="225" t="s">
        <v>70</v>
      </c>
      <c r="N99" s="225" t="s">
        <v>70</v>
      </c>
      <c r="O99" s="225" t="s">
        <v>70</v>
      </c>
      <c r="P99" s="225" t="s">
        <v>70</v>
      </c>
      <c r="Q99" s="225" t="s">
        <v>70</v>
      </c>
      <c r="R99" s="225"/>
    </row>
    <row r="100" spans="1:20" x14ac:dyDescent="0.25">
      <c r="A100" s="6" t="s">
        <v>79</v>
      </c>
      <c r="B100" s="6" t="s">
        <v>70</v>
      </c>
      <c r="C100" s="6" t="s">
        <v>70</v>
      </c>
      <c r="D100" s="6" t="s">
        <v>70</v>
      </c>
      <c r="E100" s="6" t="s">
        <v>70</v>
      </c>
      <c r="F100" s="6" t="s">
        <v>70</v>
      </c>
      <c r="G100" s="6" t="s">
        <v>70</v>
      </c>
      <c r="H100" s="6" t="s">
        <v>70</v>
      </c>
      <c r="I100" s="6" t="s">
        <v>70</v>
      </c>
      <c r="J100" s="6" t="s">
        <v>70</v>
      </c>
      <c r="K100" s="6" t="s">
        <v>70</v>
      </c>
      <c r="L100" s="6">
        <v>175</v>
      </c>
      <c r="M100" s="225" t="s">
        <v>70</v>
      </c>
      <c r="N100" s="225" t="s">
        <v>70</v>
      </c>
      <c r="O100" s="225" t="s">
        <v>70</v>
      </c>
      <c r="P100" s="225" t="s">
        <v>70</v>
      </c>
      <c r="Q100" s="225" t="s">
        <v>70</v>
      </c>
      <c r="R100" s="225"/>
    </row>
    <row r="101" spans="1:20" ht="15.75" x14ac:dyDescent="0.25">
      <c r="A101" s="342" t="s">
        <v>564</v>
      </c>
      <c r="T101" s="185"/>
    </row>
    <row r="102" spans="1:20" x14ac:dyDescent="0.25">
      <c r="A102" s="342" t="s">
        <v>327</v>
      </c>
    </row>
    <row r="103" spans="1:20" x14ac:dyDescent="0.25">
      <c r="A103" s="342" t="s">
        <v>475</v>
      </c>
    </row>
    <row r="104" spans="1:20" x14ac:dyDescent="0.25">
      <c r="A104" s="342"/>
    </row>
  </sheetData>
  <mergeCells count="4">
    <mergeCell ref="A10:T10"/>
    <mergeCell ref="A38:T38"/>
    <mergeCell ref="A65:R65"/>
    <mergeCell ref="A78:R78"/>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visits'!I51:R51</xm:f>
              <xm:sqref>U51</xm:sqref>
            </x14:sparkline>
            <x14:sparkline>
              <xm:f>'Educational visits'!I52:R52</xm:f>
              <xm:sqref>U52</xm:sqref>
            </x14:sparkline>
            <x14:sparkline>
              <xm:f>'Educational visits'!I53:R53</xm:f>
              <xm:sqref>U53</xm:sqref>
            </x14:sparkline>
            <x14:sparkline>
              <xm:f>'Educational visits'!I54:R54</xm:f>
              <xm:sqref>U54</xm:sqref>
            </x14:sparkline>
            <x14:sparkline>
              <xm:f>'Educational visits'!I55:R55</xm:f>
              <xm:sqref>U55</xm:sqref>
            </x14:sparkline>
            <x14:sparkline>
              <xm:f>'Educational visits'!I56:R56</xm:f>
              <xm:sqref>U56</xm:sqref>
            </x14:sparkline>
            <x14:sparkline>
              <xm:f>'Educational visits'!I57:R57</xm:f>
              <xm:sqref>U57</xm:sqref>
            </x14:sparkline>
            <x14:sparkline>
              <xm:f>'Educational visits'!I58:R58</xm:f>
              <xm:sqref>U58</xm:sqref>
            </x14:sparkline>
            <x14:sparkline>
              <xm:f>'Educational visits'!I59:R59</xm:f>
              <xm:sqref>U59</xm:sqref>
            </x14:sparkline>
            <x14:sparkline>
              <xm:f>'Educational visits'!I60:R60</xm:f>
              <xm:sqref>U60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visits'!B40:R40</xm:f>
              <xm:sqref>U40</xm:sqref>
            </x14:sparkline>
            <x14:sparkline>
              <xm:f>'Educational visits'!B41:R41</xm:f>
              <xm:sqref>U41</xm:sqref>
            </x14:sparkline>
            <x14:sparkline>
              <xm:f>'Educational visits'!B42:R42</xm:f>
              <xm:sqref>U42</xm:sqref>
            </x14:sparkline>
            <x14:sparkline>
              <xm:f>'Educational visits'!B43:R43</xm:f>
              <xm:sqref>U43</xm:sqref>
            </x14:sparkline>
            <x14:sparkline>
              <xm:f>'Educational visits'!B44:R44</xm:f>
              <xm:sqref>U44</xm:sqref>
            </x14:sparkline>
            <x14:sparkline>
              <xm:f>'Educational visits'!B45:R45</xm:f>
              <xm:sqref>U45</xm:sqref>
            </x14:sparkline>
            <x14:sparkline>
              <xm:f>'Educational visits'!B46:R46</xm:f>
              <xm:sqref>U46</xm:sqref>
            </x14:sparkline>
            <x14:sparkline>
              <xm:f>'Educational visits'!B47:R47</xm:f>
              <xm:sqref>U47</xm:sqref>
            </x14:sparkline>
            <x14:sparkline>
              <xm:f>'Educational visits'!B48:R48</xm:f>
              <xm:sqref>U48</xm:sqref>
            </x14:sparkline>
            <x14:sparkline>
              <xm:f>'Educational visits'!B49:R49</xm:f>
              <xm:sqref>U49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visits'!B21:R21</xm:f>
              <xm:sqref>U21</xm:sqref>
            </x14:sparkline>
            <x14:sparkline>
              <xm:f>'Educational visits'!B22:R22</xm:f>
              <xm:sqref>U22</xm:sqref>
            </x14:sparkline>
            <x14:sparkline>
              <xm:f>'Educational visits'!B23:R23</xm:f>
              <xm:sqref>U23</xm:sqref>
            </x14:sparkline>
            <x14:sparkline>
              <xm:f>'Educational visits'!B24:R24</xm:f>
              <xm:sqref>U24</xm:sqref>
            </x14:sparkline>
            <x14:sparkline>
              <xm:f>'Educational visits'!B25:R25</xm:f>
              <xm:sqref>U25</xm:sqref>
            </x14:sparkline>
            <x14:sparkline>
              <xm:f>'Educational visits'!B26:R26</xm:f>
              <xm:sqref>U26</xm:sqref>
            </x14:sparkline>
            <x14:sparkline>
              <xm:f>'Educational visits'!B27:R27</xm:f>
              <xm:sqref>U27</xm:sqref>
            </x14:sparkline>
            <x14:sparkline>
              <xm:f>'Educational visits'!B28:R28</xm:f>
              <xm:sqref>U28</xm:sqref>
            </x14:sparkline>
            <x14:sparkline>
              <xm:f>'Educational visits'!B29:R29</xm:f>
              <xm:sqref>U29</xm:sqref>
            </x14:sparkline>
            <x14:sparkline>
              <xm:f>'Educational visits'!B30:R30</xm:f>
              <xm:sqref>U30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visits'!B12:R12</xm:f>
              <xm:sqref>U12</xm:sqref>
            </x14:sparkline>
            <x14:sparkline>
              <xm:f>'Educational visits'!B13:R13</xm:f>
              <xm:sqref>U13</xm:sqref>
            </x14:sparkline>
            <x14:sparkline>
              <xm:f>'Educational visits'!B14:R14</xm:f>
              <xm:sqref>U14</xm:sqref>
            </x14:sparkline>
            <x14:sparkline>
              <xm:f>'Educational visits'!B15:R15</xm:f>
              <xm:sqref>U15</xm:sqref>
            </x14:sparkline>
            <x14:sparkline>
              <xm:f>'Educational visits'!B16:R16</xm:f>
              <xm:sqref>U16</xm:sqref>
            </x14:sparkline>
            <x14:sparkline>
              <xm:f>'Educational visits'!B17:R17</xm:f>
              <xm:sqref>U17</xm:sqref>
            </x14:sparkline>
            <x14:sparkline>
              <xm:f>'Educational visits'!B18:R18</xm:f>
              <xm:sqref>U18</xm:sqref>
            </x14:sparkline>
            <x14:sparkline>
              <xm:f>'Educational visits'!B19:R19</xm:f>
              <xm:sqref>U19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Summary</vt:lpstr>
      <vt:lpstr>Visits</vt:lpstr>
      <vt:lpstr>Participation</vt:lpstr>
      <vt:lpstr>Membership</vt:lpstr>
      <vt:lpstr>Heritage Open Days</vt:lpstr>
      <vt:lpstr>Volunteering</vt:lpstr>
      <vt:lpstr>Museums and Galleries</vt:lpstr>
      <vt:lpstr>Educational visits</vt:lpstr>
      <vt:lpstr>Education</vt:lpstr>
      <vt:lpstr>Wellbeing</vt:lpstr>
      <vt:lpstr>Social Media</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Bade, David</dc:creator>
  <cp:lastModifiedBy>Hayes, Alexander</cp:lastModifiedBy>
  <dcterms:created xsi:type="dcterms:W3CDTF">2016-08-17T15:09:06Z</dcterms:created>
  <dcterms:modified xsi:type="dcterms:W3CDTF">2018-12-05T12:19:30Z</dcterms:modified>
</cp:coreProperties>
</file>