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tables/table3.xml" ContentType="application/vnd.openxmlformats-officedocument.spreadsheetml.table+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3Wilson\Desktop\3. Indicators\Updated Spreadsheets 2019\"/>
    </mc:Choice>
  </mc:AlternateContent>
  <bookViews>
    <workbookView xWindow="-15" yWindow="-15" windowWidth="24240" windowHeight="6180"/>
  </bookViews>
  <sheets>
    <sheet name="Contents" sheetId="34" r:id="rId1"/>
    <sheet name="Summary" sheetId="33" r:id="rId2"/>
    <sheet name="Funding &amp; Resources HE" sheetId="19" r:id="rId3"/>
    <sheet name="Funding &amp; Resources HE Regional" sheetId="32" r:id="rId4"/>
    <sheet name="Funding &amp; Resources EH" sheetId="41" r:id="rId5"/>
    <sheet name="Funding and Resources NLHF" sheetId="36" r:id="rId6"/>
    <sheet name="Public Sector Funding" sheetId="39" r:id="rId7"/>
    <sheet name="Funding Voluntary Sector" sheetId="23" r:id="rId8"/>
    <sheet name="Funding Private Sector" sheetId="24" r:id="rId9"/>
    <sheet name="Natural Environment Funding" sheetId="38" r:id="rId10"/>
    <sheet name="Capacity - Employment" sheetId="26" r:id="rId11"/>
    <sheet name="Capacity - Employment LAs" sheetId="37" r:id="rId12"/>
    <sheet name="Skills - apprent. and training" sheetId="27" r:id="rId13"/>
  </sheets>
  <definedNames>
    <definedName name="_xlnm._FilterDatabase" localSheetId="7" hidden="1">'Funding Voluntary Sector'!$R$7:$R$12</definedName>
  </definedNames>
  <calcPr calcId="162913"/>
</workbook>
</file>

<file path=xl/calcChain.xml><?xml version="1.0" encoding="utf-8"?>
<calcChain xmlns="http://schemas.openxmlformats.org/spreadsheetml/2006/main">
  <c r="R8" i="26" l="1"/>
  <c r="AC19" i="41" l="1"/>
  <c r="AC21" i="41"/>
  <c r="AC18" i="41"/>
  <c r="AC17" i="41"/>
  <c r="AB17" i="41"/>
  <c r="AB14" i="41"/>
  <c r="AC14" i="41"/>
  <c r="S118" i="32" l="1"/>
  <c r="S106" i="32"/>
  <c r="S94" i="32"/>
  <c r="S82" i="32"/>
  <c r="S70" i="32"/>
  <c r="S58" i="32"/>
  <c r="S46" i="32"/>
  <c r="S34" i="32"/>
  <c r="S22" i="32"/>
  <c r="AC20" i="19" l="1"/>
  <c r="AC21" i="19"/>
  <c r="AC24" i="19"/>
  <c r="AC26" i="19"/>
  <c r="AA19" i="19"/>
  <c r="AB19" i="19" s="1"/>
  <c r="AC19" i="19" l="1"/>
  <c r="T14" i="32"/>
  <c r="U14" i="32"/>
  <c r="T15" i="32"/>
  <c r="U15" i="32"/>
  <c r="T16" i="32"/>
  <c r="U16" i="32"/>
  <c r="T17" i="32"/>
  <c r="U17" i="32"/>
  <c r="T18" i="32"/>
  <c r="U18" i="32"/>
  <c r="V11" i="23" l="1"/>
  <c r="AA20" i="41" l="1"/>
  <c r="AC20" i="41" s="1"/>
  <c r="Q8" i="26" l="1"/>
  <c r="P8" i="26"/>
  <c r="AC9" i="41"/>
  <c r="AC11" i="41"/>
  <c r="AC12" i="41"/>
  <c r="AC13" i="41"/>
  <c r="AC8" i="41"/>
  <c r="AB9" i="41"/>
  <c r="AB11" i="41"/>
  <c r="AB12" i="41"/>
  <c r="AB13" i="41"/>
  <c r="AB8" i="41"/>
  <c r="AA10" i="41"/>
  <c r="AB10" i="41" s="1"/>
  <c r="AC10" i="41" l="1"/>
  <c r="H83" i="27"/>
  <c r="G83" i="27"/>
  <c r="E12" i="38" l="1"/>
  <c r="F12" i="38" s="1"/>
  <c r="F24" i="38" s="1"/>
  <c r="E24" i="38" l="1"/>
  <c r="J9" i="27"/>
  <c r="J10" i="27"/>
  <c r="J11" i="27"/>
  <c r="J12" i="27"/>
  <c r="J13" i="27"/>
  <c r="J14" i="27"/>
  <c r="J15" i="27"/>
  <c r="J16" i="27"/>
  <c r="J8" i="27"/>
  <c r="I9" i="27"/>
  <c r="I10" i="27"/>
  <c r="I11" i="27"/>
  <c r="I12" i="27"/>
  <c r="I13" i="27"/>
  <c r="I14" i="27"/>
  <c r="I15" i="27"/>
  <c r="I16" i="27"/>
  <c r="I8" i="27"/>
  <c r="H17" i="27"/>
  <c r="G17" i="27"/>
  <c r="F17" i="27"/>
  <c r="E17" i="27"/>
  <c r="D17" i="27"/>
  <c r="C17" i="27"/>
  <c r="B17" i="27"/>
  <c r="J17" i="27" l="1"/>
  <c r="I17" i="27"/>
  <c r="AC18" i="19"/>
  <c r="AB20" i="19"/>
  <c r="AB21" i="19"/>
  <c r="AB23" i="19"/>
  <c r="AB24" i="19"/>
  <c r="AB26" i="19"/>
  <c r="AB18" i="19"/>
  <c r="AC12" i="19"/>
  <c r="AC13" i="19"/>
  <c r="AC15" i="19"/>
  <c r="AC8" i="19"/>
  <c r="AB12" i="19"/>
  <c r="AB13" i="19"/>
  <c r="AB14" i="19"/>
  <c r="AB15" i="19"/>
  <c r="AB8" i="19"/>
  <c r="U10" i="32" l="1"/>
  <c r="U11" i="32"/>
  <c r="U12" i="32"/>
  <c r="U13" i="32"/>
  <c r="U9" i="32"/>
  <c r="T11" i="32"/>
  <c r="T12" i="32"/>
  <c r="T13" i="32"/>
  <c r="T10" i="32"/>
  <c r="T9" i="32"/>
  <c r="S19" i="32"/>
  <c r="T19" i="32" l="1"/>
  <c r="L17" i="27"/>
  <c r="U80" i="26" l="1"/>
  <c r="P91" i="26" l="1"/>
  <c r="P92" i="26"/>
  <c r="P93" i="26"/>
  <c r="P90" i="26"/>
  <c r="Q92" i="26"/>
  <c r="Q93" i="26"/>
  <c r="Q91" i="26"/>
  <c r="Q90" i="26"/>
  <c r="B41" i="38" l="1"/>
  <c r="R72" i="26" l="1"/>
  <c r="R73" i="26"/>
  <c r="R74" i="26"/>
  <c r="R75" i="26"/>
  <c r="R76" i="26"/>
  <c r="R77" i="26"/>
  <c r="R78" i="26"/>
  <c r="R79" i="26"/>
  <c r="R80" i="26"/>
  <c r="R71" i="26"/>
  <c r="Q72" i="26"/>
  <c r="Q73" i="26"/>
  <c r="Q74" i="26"/>
  <c r="Q75" i="26"/>
  <c r="Q76" i="26"/>
  <c r="Q77" i="26"/>
  <c r="Q78" i="26"/>
  <c r="Q79" i="26"/>
  <c r="Q80" i="26"/>
  <c r="Q71" i="26"/>
  <c r="R59" i="26"/>
  <c r="R60" i="26"/>
  <c r="R61" i="26"/>
  <c r="R62" i="26"/>
  <c r="R63" i="26"/>
  <c r="R64" i="26"/>
  <c r="R65" i="26"/>
  <c r="R66" i="26"/>
  <c r="R67" i="26"/>
  <c r="R58" i="26"/>
  <c r="Q59" i="26"/>
  <c r="Q60" i="26"/>
  <c r="Q61" i="26"/>
  <c r="Q62" i="26"/>
  <c r="Q63" i="26"/>
  <c r="Q64" i="26"/>
  <c r="Q65" i="26"/>
  <c r="Q66" i="26"/>
  <c r="Q67" i="26"/>
  <c r="Q58" i="26"/>
  <c r="R46" i="26"/>
  <c r="R47" i="26"/>
  <c r="R48" i="26"/>
  <c r="R49" i="26"/>
  <c r="R50" i="26"/>
  <c r="R51" i="26"/>
  <c r="R52" i="26"/>
  <c r="R53" i="26"/>
  <c r="R54" i="26"/>
  <c r="R45" i="26"/>
  <c r="Q46" i="26"/>
  <c r="Q47" i="26"/>
  <c r="Q48" i="26"/>
  <c r="Q49" i="26"/>
  <c r="Q50" i="26"/>
  <c r="Q51" i="26"/>
  <c r="Q52" i="26"/>
  <c r="Q53" i="26"/>
  <c r="Q54" i="26"/>
  <c r="Q45" i="26"/>
  <c r="R62" i="32" l="1"/>
  <c r="R19" i="32"/>
  <c r="U19" i="32" s="1"/>
</calcChain>
</file>

<file path=xl/sharedStrings.xml><?xml version="1.0" encoding="utf-8"?>
<sst xmlns="http://schemas.openxmlformats.org/spreadsheetml/2006/main" count="4622" uniqueCount="1070">
  <si>
    <t>North East</t>
  </si>
  <si>
    <t>North West</t>
  </si>
  <si>
    <t>Yorkshire and the Humber</t>
  </si>
  <si>
    <t xml:space="preserve">West Midlands </t>
  </si>
  <si>
    <t>East Midlands</t>
  </si>
  <si>
    <t>East of England</t>
  </si>
  <si>
    <t>London</t>
  </si>
  <si>
    <t>South East</t>
  </si>
  <si>
    <t xml:space="preserve">South West </t>
  </si>
  <si>
    <t>South West</t>
  </si>
  <si>
    <t>2000/01</t>
  </si>
  <si>
    <t>2002/03</t>
  </si>
  <si>
    <t>2006/07</t>
  </si>
  <si>
    <t>2007/08</t>
  </si>
  <si>
    <t>2008/09</t>
  </si>
  <si>
    <t>2009/10</t>
  </si>
  <si>
    <t>2010/11</t>
  </si>
  <si>
    <t>2011/12</t>
  </si>
  <si>
    <t>2012/13</t>
  </si>
  <si>
    <t>2013/14</t>
  </si>
  <si>
    <t>West Midlands</t>
  </si>
  <si>
    <t>England</t>
  </si>
  <si>
    <t xml:space="preserve">North West </t>
  </si>
  <si>
    <t xml:space="preserve">England </t>
  </si>
  <si>
    <t xml:space="preserve">Yorkshire and the Humber </t>
  </si>
  <si>
    <t>2003/04</t>
  </si>
  <si>
    <t>2004/05</t>
  </si>
  <si>
    <t>2005/06</t>
  </si>
  <si>
    <t>**</t>
  </si>
  <si>
    <t>N/A</t>
  </si>
  <si>
    <t>Gateshead</t>
  </si>
  <si>
    <t>North Tyneside</t>
  </si>
  <si>
    <t>South Tyneside</t>
  </si>
  <si>
    <t>Sunderland</t>
  </si>
  <si>
    <t>Darlington</t>
  </si>
  <si>
    <t>Hartlepool</t>
  </si>
  <si>
    <t>Middlesbrough</t>
  </si>
  <si>
    <t xml:space="preserve">Redcar and Cleveland </t>
  </si>
  <si>
    <t>Cheshire East</t>
  </si>
  <si>
    <t>Halton</t>
  </si>
  <si>
    <t>Warrington</t>
  </si>
  <si>
    <t>Barrow-in-Furness</t>
  </si>
  <si>
    <t>Carlisle</t>
  </si>
  <si>
    <t>Bolton</t>
  </si>
  <si>
    <t>Bury</t>
  </si>
  <si>
    <t>Manchester</t>
  </si>
  <si>
    <t>Rochdale</t>
  </si>
  <si>
    <t>Salford</t>
  </si>
  <si>
    <t>Stockport</t>
  </si>
  <si>
    <t>Tameside</t>
  </si>
  <si>
    <t>Trafford</t>
  </si>
  <si>
    <t>Wigan</t>
  </si>
  <si>
    <t>Blackburn with Darwen</t>
  </si>
  <si>
    <t>Blackpool</t>
  </si>
  <si>
    <t>Burnley</t>
  </si>
  <si>
    <t>Chorley</t>
  </si>
  <si>
    <t>Fylde</t>
  </si>
  <si>
    <t>Hyndburn</t>
  </si>
  <si>
    <t>Lancaster</t>
  </si>
  <si>
    <t>Pendle</t>
  </si>
  <si>
    <t>Preston</t>
  </si>
  <si>
    <t>Ribble Valley</t>
  </si>
  <si>
    <t>Rossendale</t>
  </si>
  <si>
    <t>South Ribble</t>
  </si>
  <si>
    <t>West Lancashire</t>
  </si>
  <si>
    <t>Wyre</t>
  </si>
  <si>
    <t>Knowsley</t>
  </si>
  <si>
    <t>Liverpool</t>
  </si>
  <si>
    <t>Sefton</t>
  </si>
  <si>
    <t>St Helens</t>
  </si>
  <si>
    <t>Wirral</t>
  </si>
  <si>
    <t>Calderdale</t>
  </si>
  <si>
    <t>Shropshire</t>
  </si>
  <si>
    <t>Cannock Chase</t>
  </si>
  <si>
    <t>East Staffordshire</t>
  </si>
  <si>
    <t>Lichfield</t>
  </si>
  <si>
    <t>Staffordshire Moorlands</t>
  </si>
  <si>
    <t>Stafford</t>
  </si>
  <si>
    <t>South Staffordshire</t>
  </si>
  <si>
    <t>Tamworth</t>
  </si>
  <si>
    <t>North Warwickshire</t>
  </si>
  <si>
    <t>Nuneaton and Bedworth</t>
  </si>
  <si>
    <t>Rugby</t>
  </si>
  <si>
    <t>Stratford-on-Avon</t>
  </si>
  <si>
    <t>Warwick</t>
  </si>
  <si>
    <t>Birmingham</t>
  </si>
  <si>
    <t>Coventry</t>
  </si>
  <si>
    <t>Dudley</t>
  </si>
  <si>
    <t>Sandwell</t>
  </si>
  <si>
    <t>Solihull</t>
  </si>
  <si>
    <t>Walsall</t>
  </si>
  <si>
    <t>Bromsgrove</t>
  </si>
  <si>
    <t>Malvern Hills</t>
  </si>
  <si>
    <t>Redditch</t>
  </si>
  <si>
    <t>Worcester</t>
  </si>
  <si>
    <t>Wychavon</t>
  </si>
  <si>
    <t>Wyre Forest</t>
  </si>
  <si>
    <t>Amber Valley</t>
  </si>
  <si>
    <t>Bolsover</t>
  </si>
  <si>
    <t>Chesterfield</t>
  </si>
  <si>
    <t>Derbyshire Dales</t>
  </si>
  <si>
    <t>Erewash</t>
  </si>
  <si>
    <t>High Peak</t>
  </si>
  <si>
    <t>North East Derbyshire</t>
  </si>
  <si>
    <t>South Derbyshire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</si>
  <si>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</si>
  <si>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</si>
  <si>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</si>
  <si>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</si>
  <si>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</si>
  <si>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</si>
  <si>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</si>
  <si>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</si>
  <si>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</si>
  <si>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</si>
  <si>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</si>
  <si>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</si>
  <si>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</si>
  <si>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West Lindsey</t>
  </si>
  <si>
    <t>Corby</t>
  </si>
  <si>
    <t>Daventry</t>
  </si>
  <si>
    <t>East Northamptonshire</t>
  </si>
  <si>
    <t>Kettering</t>
  </si>
  <si>
    <t>South Northamptonshire</t>
  </si>
  <si>
    <t>Wellingborough</t>
  </si>
  <si>
    <t>-</t>
  </si>
  <si>
    <t>Ashfield</t>
  </si>
  <si>
    <t>Bassetlaw</t>
  </si>
  <si>
    <t>Broxtowe</t>
  </si>
  <si>
    <t>Gedling</t>
  </si>
  <si>
    <t>Mansfield</t>
  </si>
  <si>
    <t>Newark and Sherwood</t>
  </si>
  <si>
    <t>Rushcliffe</t>
  </si>
  <si>
    <t>Rutland</t>
  </si>
  <si>
    <t>Bedford</t>
  </si>
  <si>
    <t>Central Bedfordshire</t>
  </si>
  <si>
    <t>Luton</t>
  </si>
  <si>
    <t>East Cambridgeshire</t>
  </si>
  <si>
    <t>Fenland</t>
  </si>
  <si>
    <t>Huntingdonshire</t>
  </si>
  <si>
    <t>South Cambridgeshire</t>
  </si>
  <si>
    <t>Basildon</t>
  </si>
  <si>
    <t>Braintree</t>
  </si>
  <si>
    <t>Brentwood</t>
  </si>
  <si>
    <t>Castle Point</t>
  </si>
  <si>
    <t>Chelmsford</t>
  </si>
  <si>
    <t>Colchester</t>
  </si>
  <si>
    <t>Epping Forest</t>
  </si>
  <si>
    <t>Harlow</t>
  </si>
  <si>
    <t>Rochford</t>
  </si>
  <si>
    <t>Southend on Sea</t>
  </si>
  <si>
    <t>Tendring</t>
  </si>
  <si>
    <t>Uttlesford</t>
  </si>
  <si>
    <t>Broxbourne</t>
  </si>
  <si>
    <t>Dacorum</t>
  </si>
  <si>
    <t>East Hertfordshire</t>
  </si>
  <si>
    <t>Hertsmere</t>
  </si>
  <si>
    <t>St Albans</t>
  </si>
  <si>
    <t>Stevenage</t>
  </si>
  <si>
    <t>Watford</t>
  </si>
  <si>
    <t>Welwyn Hatfield</t>
  </si>
  <si>
    <t>Breckland</t>
  </si>
  <si>
    <t>Broadland</t>
  </si>
  <si>
    <t>Great Yarmouth</t>
  </si>
  <si>
    <t>North Norfolk</t>
  </si>
  <si>
    <t>Norwich</t>
  </si>
  <si>
    <t>South Norfolk</t>
  </si>
  <si>
    <t>Babergh</t>
  </si>
  <si>
    <t>Forest Heath</t>
  </si>
  <si>
    <t>Ipswich</t>
  </si>
  <si>
    <t>Mid Suffolk</t>
  </si>
  <si>
    <t>St Edmundsbury</t>
  </si>
  <si>
    <t>Suffolk Coastal</t>
  </si>
  <si>
    <t>Barnet</t>
  </si>
  <si>
    <t>Bexley</t>
  </si>
  <si>
    <t>Brent</t>
  </si>
  <si>
    <t>Bromley</t>
  </si>
  <si>
    <t>Camden</t>
  </si>
  <si>
    <t>Croydon</t>
  </si>
  <si>
    <t>Ealing</t>
  </si>
  <si>
    <t>Enfield</t>
  </si>
  <si>
    <t>Greenwich</t>
  </si>
  <si>
    <t>Hackney</t>
  </si>
  <si>
    <t>Haringey</t>
  </si>
  <si>
    <t>Harrow</t>
  </si>
  <si>
    <t>Havering</t>
  </si>
  <si>
    <t>Hillingdon</t>
  </si>
  <si>
    <t>Hounslow</t>
  </si>
  <si>
    <t>Islington</t>
  </si>
  <si>
    <t>Kingston upon Thames</t>
  </si>
  <si>
    <t>Lambeth</t>
  </si>
  <si>
    <t>Lewisham</t>
  </si>
  <si>
    <t>Merton</t>
  </si>
  <si>
    <t>Newham</t>
  </si>
  <si>
    <t>Redbridge</t>
  </si>
  <si>
    <t>Richmond upon Thames</t>
  </si>
  <si>
    <t>Southwark</t>
  </si>
  <si>
    <t>Sutton</t>
  </si>
  <si>
    <t>Tower Hamlets</t>
  </si>
  <si>
    <t>Wandsworth</t>
  </si>
  <si>
    <t>Bracknell Forest</t>
  </si>
  <si>
    <t>Reading</t>
  </si>
  <si>
    <t>Slough</t>
  </si>
  <si>
    <t>West Berkshire</t>
  </si>
  <si>
    <t>Windsor and Maidenhead</t>
  </si>
  <si>
    <t>Wokingham</t>
  </si>
  <si>
    <t>Aylesbury Vale</t>
  </si>
  <si>
    <t>Chiltern</t>
  </si>
  <si>
    <t>Milton Keynes</t>
  </si>
  <si>
    <t>South Bucks</t>
  </si>
  <si>
    <t>Wycombe</t>
  </si>
  <si>
    <t>Eastbourne</t>
  </si>
  <si>
    <t>Hastings</t>
  </si>
  <si>
    <t>Lewes</t>
  </si>
  <si>
    <t>Rother</t>
  </si>
  <si>
    <t>Wealden</t>
  </si>
  <si>
    <t>East Hampshire</t>
  </si>
  <si>
    <t>Eastleigh</t>
  </si>
  <si>
    <t>Fareham</t>
  </si>
  <si>
    <t>Gosport</t>
  </si>
  <si>
    <t>Havant</t>
  </si>
  <si>
    <t>Test Valley</t>
  </si>
  <si>
    <t>Winchester</t>
  </si>
  <si>
    <t>Ashford</t>
  </si>
  <si>
    <t>Canterbury</t>
  </si>
  <si>
    <t>Dartford</t>
  </si>
  <si>
    <t>Dover</t>
  </si>
  <si>
    <t>Gravesham</t>
  </si>
  <si>
    <t>Maidstone</t>
  </si>
  <si>
    <t>Medway</t>
  </si>
  <si>
    <t>Sevenoaks</t>
  </si>
  <si>
    <t>Shepway</t>
  </si>
  <si>
    <t>Swale</t>
  </si>
  <si>
    <t>Thanet</t>
  </si>
  <si>
    <t>Tonbridge and Malling</t>
  </si>
  <si>
    <t>Tunbridge Wells</t>
  </si>
  <si>
    <t>Cherwell</t>
  </si>
  <si>
    <t>South Oxfordshire</t>
  </si>
  <si>
    <t>Vale of White Horse</t>
  </si>
  <si>
    <t>West Oxfordshire</t>
  </si>
  <si>
    <t>Elmbridge</t>
  </si>
  <si>
    <t>Epsom and Ewell</t>
  </si>
  <si>
    <t>Guildford</t>
  </si>
  <si>
    <t>Mole Valley</t>
  </si>
  <si>
    <t>Reigate and Banstead</t>
  </si>
  <si>
    <t>Runnymede</t>
  </si>
  <si>
    <t>Spelthorne</t>
  </si>
  <si>
    <t>Surrey Heath</t>
  </si>
  <si>
    <t>Woking</t>
  </si>
  <si>
    <t>Adur</t>
  </si>
  <si>
    <t>Arun</t>
  </si>
  <si>
    <t>Chichester</t>
  </si>
  <si>
    <t>Crawley</t>
  </si>
  <si>
    <t>Horsham</t>
  </si>
  <si>
    <t>City of Bristol</t>
  </si>
  <si>
    <t>East Devon</t>
  </si>
  <si>
    <t>Exeter</t>
  </si>
  <si>
    <t>Mid Devon</t>
  </si>
  <si>
    <t>North Devon</t>
  </si>
  <si>
    <t>South Hams</t>
  </si>
  <si>
    <t>Teignbridge</t>
  </si>
  <si>
    <t>Torbay</t>
  </si>
  <si>
    <t>Torridge</t>
  </si>
  <si>
    <t>West Devon</t>
  </si>
  <si>
    <t>Bournemouth</t>
  </si>
  <si>
    <t>Christchurch</t>
  </si>
  <si>
    <t>East Dorset</t>
  </si>
  <si>
    <t>North Dorset</t>
  </si>
  <si>
    <t>Purbeck</t>
  </si>
  <si>
    <t>West Dorset</t>
  </si>
  <si>
    <t>Weymouth and Portland</t>
  </si>
  <si>
    <t>Cheltenham</t>
  </si>
  <si>
    <t>Cotswold</t>
  </si>
  <si>
    <t>Forest of Dean</t>
  </si>
  <si>
    <t>South Gloucestershire</t>
  </si>
  <si>
    <t>Stroud</t>
  </si>
  <si>
    <t>Tewkesbury</t>
  </si>
  <si>
    <t>Mendip</t>
  </si>
  <si>
    <t>North Somerset</t>
  </si>
  <si>
    <t>Sedgemoor</t>
  </si>
  <si>
    <t>South Somerset</t>
  </si>
  <si>
    <t>Taunton Deane</t>
  </si>
  <si>
    <t>West Somerset</t>
  </si>
  <si>
    <t>Wiltshire</t>
  </si>
  <si>
    <t>Swindon</t>
  </si>
  <si>
    <t>Broads Authority</t>
  </si>
  <si>
    <t>Northumberland</t>
  </si>
  <si>
    <t>Newcastle upon Tyne</t>
  </si>
  <si>
    <t>Stockton-on-Tees</t>
  </si>
  <si>
    <t>Allerdale</t>
  </si>
  <si>
    <t>Copeland</t>
  </si>
  <si>
    <t>Eden</t>
  </si>
  <si>
    <t>South Lakeland</t>
  </si>
  <si>
    <t>Oldham</t>
  </si>
  <si>
    <t>East Riding of Yorkshire</t>
  </si>
  <si>
    <t>North East Lincolnshire</t>
  </si>
  <si>
    <t>North Lincolnshire</t>
  </si>
  <si>
    <t>York</t>
  </si>
  <si>
    <t>Craven</t>
  </si>
  <si>
    <t>Hambleton</t>
  </si>
  <si>
    <t>Harrogate</t>
  </si>
  <si>
    <t>Richmondshire</t>
  </si>
  <si>
    <t>Scarborough</t>
  </si>
  <si>
    <t>Selby</t>
  </si>
  <si>
    <t>Barnsley</t>
  </si>
  <si>
    <t>Doncaster</t>
  </si>
  <si>
    <t>Rotherham</t>
  </si>
  <si>
    <t>Sheffield</t>
  </si>
  <si>
    <t>Bradford</t>
  </si>
  <si>
    <t>Kirklees</t>
  </si>
  <si>
    <t>Leeds</t>
  </si>
  <si>
    <t>Wakefield</t>
  </si>
  <si>
    <t>Newcastle-under-Lyme</t>
  </si>
  <si>
    <t>Cambridge</t>
  </si>
  <si>
    <t>Maldon</t>
  </si>
  <si>
    <t>Thurrock</t>
  </si>
  <si>
    <t>North Hertfordshire</t>
  </si>
  <si>
    <t>Waveney</t>
  </si>
  <si>
    <t>Barking and Dagenham</t>
  </si>
  <si>
    <t>Hammersmith and Fulham</t>
  </si>
  <si>
    <t>Kensington and Chelsea</t>
  </si>
  <si>
    <t>Waltham Forest</t>
  </si>
  <si>
    <t>Hart</t>
  </si>
  <si>
    <t>New Forest</t>
  </si>
  <si>
    <t>Rushmoor</t>
  </si>
  <si>
    <t>Oxford</t>
  </si>
  <si>
    <t>Waverley</t>
  </si>
  <si>
    <t>Mid Sussex</t>
  </si>
  <si>
    <t>Poole</t>
  </si>
  <si>
    <t>Gloucester</t>
  </si>
  <si>
    <t>Region</t>
  </si>
  <si>
    <t>Ryedale</t>
  </si>
  <si>
    <t>Buckinghamshire County Council</t>
  </si>
  <si>
    <t>Dartmoor National Park Authority</t>
  </si>
  <si>
    <t>Total</t>
  </si>
  <si>
    <t>North Yorkshire</t>
  </si>
  <si>
    <t>Isle of Wight</t>
  </si>
  <si>
    <t>Cornwall</t>
  </si>
  <si>
    <t>Isles of Scilly</t>
  </si>
  <si>
    <t>Total income</t>
  </si>
  <si>
    <t>Grant-in aid</t>
  </si>
  <si>
    <t>England, Year</t>
  </si>
  <si>
    <t>1994/95</t>
  </si>
  <si>
    <t>1995/96</t>
  </si>
  <si>
    <t>1996/97</t>
  </si>
  <si>
    <t>1997/98</t>
  </si>
  <si>
    <t>1998/99</t>
  </si>
  <si>
    <t>1999/00</t>
  </si>
  <si>
    <t>2001/02</t>
  </si>
  <si>
    <t>Secular buildings and monuments</t>
  </si>
  <si>
    <t>Conservation areas</t>
  </si>
  <si>
    <t>Cathedrals</t>
  </si>
  <si>
    <t>Other Places of Worship</t>
  </si>
  <si>
    <t>Other</t>
  </si>
  <si>
    <t>Heritage Protection and Planning</t>
  </si>
  <si>
    <t>National Collections</t>
  </si>
  <si>
    <t>Corporate and Support Services</t>
  </si>
  <si>
    <t>Admissions Income</t>
  </si>
  <si>
    <t>Retail and Catering Income</t>
  </si>
  <si>
    <t>Membership Income</t>
  </si>
  <si>
    <t>Other Earned Income</t>
  </si>
  <si>
    <t>Donations, Grants and Other Operating Income</t>
  </si>
  <si>
    <t>Interest</t>
  </si>
  <si>
    <t>Buildings &amp; Monuments</t>
  </si>
  <si>
    <t>Conservation Areas</t>
  </si>
  <si>
    <t>Places of worship</t>
  </si>
  <si>
    <t>Other Grants</t>
  </si>
  <si>
    <t>% of Total</t>
  </si>
  <si>
    <t>Central Department</t>
  </si>
  <si>
    <t>National Total</t>
  </si>
  <si>
    <t>Historic Buildings Monuments and Designed Landscapes</t>
  </si>
  <si>
    <t>Area Partnership Schemes</t>
  </si>
  <si>
    <t>Regional Places of Worship</t>
  </si>
  <si>
    <t>Other grants</t>
  </si>
  <si>
    <t>UK</t>
  </si>
  <si>
    <t>value (£)</t>
  </si>
  <si>
    <t>County Durham</t>
  </si>
  <si>
    <t>Funding for the Historic Environment - Public Sector</t>
  </si>
  <si>
    <t xml:space="preserve">It is not possible to have a full account of all funding in the historic environment sector. Our knowledge of voluntary and private sector investment is relatively weak and in the wider public sector (e.g. Local Authorities) it is hard to isolate spend on the historic environment. Also it is hard to avoid the issue of double counting, for example expenditure on historic buildings by private owners may have partially been through public grants. </t>
  </si>
  <si>
    <t>** data not available</t>
  </si>
  <si>
    <t xml:space="preserve"> Source: Churches Conservation Trust</t>
  </si>
  <si>
    <t>Grant in aid from DCMS (£ million)</t>
  </si>
  <si>
    <t>Expenditure (£, million)</t>
  </si>
  <si>
    <t>Expenditure on conservation/church repairs (£, million)</t>
  </si>
  <si>
    <t>Source: DCMS</t>
  </si>
  <si>
    <t xml:space="preserve">
Historic Royal Palaces is a self financing Public Corporation with responsibility for the five unoccupied royal palaces including Tower of London and Hampton Court  http://www.hrp.org.uk/
</t>
  </si>
  <si>
    <t>Historic Royal Palaces</t>
  </si>
  <si>
    <t>Source: Historic Royal Palaces</t>
  </si>
  <si>
    <t>Income (£, million)</t>
  </si>
  <si>
    <t>Total Expenditure  (£, million)</t>
  </si>
  <si>
    <t>Spent on conservation of Royal Palaces (£, million)</t>
  </si>
  <si>
    <t>2000/06</t>
  </si>
  <si>
    <t>2007/13</t>
  </si>
  <si>
    <t>2014/20</t>
  </si>
  <si>
    <t>Source: DEFRA</t>
  </si>
  <si>
    <t xml:space="preserve">Funding for the Historic Environment - Voluntary and Religious Sector </t>
  </si>
  <si>
    <t>Source: National Trust Annual Reports</t>
  </si>
  <si>
    <t>Source: Church of England Cathedrals &amp; Church Buildings Division</t>
  </si>
  <si>
    <t>NB:  This table does not reflect any contributions made by congregations - which may be substantial</t>
  </si>
  <si>
    <t>Grants disbursed 2000-2011</t>
  </si>
  <si>
    <t>Number of Grants</t>
  </si>
  <si>
    <t>Estimated value of total projects</t>
  </si>
  <si>
    <t>Churches</t>
  </si>
  <si>
    <t xml:space="preserve">Funding for the Historic Environment - Private Sector </t>
  </si>
  <si>
    <t xml:space="preserve">A CLA survey in 2005/06 estimated that on average £4,700 was spent per listed building  </t>
  </si>
  <si>
    <t xml:space="preserve">Funding for the Historic Environment - Natural Environment </t>
  </si>
  <si>
    <t xml:space="preserve">Employment in the historic environment </t>
  </si>
  <si>
    <t xml:space="preserve">Heritage tourism employment </t>
  </si>
  <si>
    <t xml:space="preserve">Source: Business register and employment survey </t>
  </si>
  <si>
    <t>Permanent staff</t>
  </si>
  <si>
    <t>Seasonal staff</t>
  </si>
  <si>
    <t xml:space="preserve">Local authority historic environment staff </t>
  </si>
  <si>
    <t>Local Authority Staff working on Conservation</t>
  </si>
  <si>
    <t>Numbers may not sum consistently due to rounding</t>
  </si>
  <si>
    <t>Local Authority Staff working on Archaeology</t>
  </si>
  <si>
    <t>Total Local Authority Historic Environment Staff</t>
  </si>
  <si>
    <t>Numbers employed in archaeology</t>
  </si>
  <si>
    <t>Gender</t>
  </si>
  <si>
    <t xml:space="preserve">Female </t>
  </si>
  <si>
    <t xml:space="preserve">Male </t>
  </si>
  <si>
    <t>Ethnicity</t>
  </si>
  <si>
    <t>Black or Asian ethnic minority</t>
  </si>
  <si>
    <t xml:space="preserve">Disability </t>
  </si>
  <si>
    <t>Disabled or with limiting illness</t>
  </si>
  <si>
    <t>Workplace</t>
  </si>
  <si>
    <t>National Government Agencies</t>
  </si>
  <si>
    <t>Local Government</t>
  </si>
  <si>
    <t>Universities</t>
  </si>
  <si>
    <t xml:space="preserve">Private Sector </t>
  </si>
  <si>
    <t>Salary</t>
  </si>
  <si>
    <t>Median Salary</t>
  </si>
  <si>
    <t>Source: Archaeology Labour Market Intelligence: Profiling the Profession</t>
  </si>
  <si>
    <t xml:space="preserve">Heritage Craft Skills Employment </t>
  </si>
  <si>
    <t>Number of people working on pre 1919 buildings (construction)</t>
  </si>
  <si>
    <t>Source: Traditional Building Craft Skills in England, National Heritage Training Group</t>
  </si>
  <si>
    <t xml:space="preserve">Voluntary Heritage Sector Employment </t>
  </si>
  <si>
    <t>Temporary Seasonal Workers</t>
  </si>
  <si>
    <t>Temporary Project workers</t>
  </si>
  <si>
    <t>Total employee numbers</t>
  </si>
  <si>
    <t>Permanent, Full Time</t>
  </si>
  <si>
    <t>Permanent, Part Time</t>
  </si>
  <si>
    <t>Local Groups</t>
  </si>
  <si>
    <t>Apprenticeships/Trainees in Heritage Related Skills</t>
  </si>
  <si>
    <t>2010/2011</t>
  </si>
  <si>
    <t>Roofers</t>
  </si>
  <si>
    <t>Floorers</t>
  </si>
  <si>
    <t>Glaziers</t>
  </si>
  <si>
    <t>5 placement students</t>
  </si>
  <si>
    <t>Other data sources on training bursaries in the heritage sector - Heritage Lottery Fund</t>
  </si>
  <si>
    <t>Developed in response to concerns about skill shortages, the HLF training bursary scheme offers new entrants or existing staff with high quality work-based training.</t>
  </si>
  <si>
    <t>Lead Organisation</t>
  </si>
  <si>
    <t>Skills</t>
  </si>
  <si>
    <t>Geographical Coverage</t>
  </si>
  <si>
    <t>No. of Work-based Placements to be Delivered</t>
  </si>
  <si>
    <t>No. of Starters to March 2014</t>
  </si>
  <si>
    <t>No. of Completers to March 2014</t>
  </si>
  <si>
    <t>The Broads Authority*</t>
  </si>
  <si>
    <t>Reed and Sedge Cutting and Millwrighting</t>
  </si>
  <si>
    <t>Norfolk and Suffolk</t>
  </si>
  <si>
    <t>English Heritage</t>
  </si>
  <si>
    <t>Horticultural Skills in Historic Parks and Gardens</t>
  </si>
  <si>
    <t>UK wide</t>
  </si>
  <si>
    <t>139¹</t>
  </si>
  <si>
    <t>120¹</t>
  </si>
  <si>
    <t>Traditional Building Skills</t>
  </si>
  <si>
    <t>England and Wales</t>
  </si>
  <si>
    <t>Guild of Cornish Hedgers</t>
  </si>
  <si>
    <t>Cornish Hedge Laying</t>
  </si>
  <si>
    <t>Devon and Cornwall</t>
  </si>
  <si>
    <t>Environmental Conservation Skills</t>
  </si>
  <si>
    <t>West Midlands, Yorkshire, South West</t>
  </si>
  <si>
    <t>Hampshire County Council*</t>
  </si>
  <si>
    <t xml:space="preserve">Transport Heritage Skills </t>
  </si>
  <si>
    <t>Object, Textile and Paper Consevation</t>
  </si>
  <si>
    <t>Archaeological Skills</t>
  </si>
  <si>
    <t>*These projects are now completed</t>
  </si>
  <si>
    <t>Source: Heritage Lottery Fund and IfA</t>
  </si>
  <si>
    <t>HLF Skills 4 the Future Programme Grantees</t>
  </si>
  <si>
    <t>Delivering Historic Environment-related skills and England only</t>
  </si>
  <si>
    <t>Stone masonry; joinery</t>
  </si>
  <si>
    <t>Community archaeology</t>
  </si>
  <si>
    <t xml:space="preserve">Oral history and community engagement skills </t>
  </si>
  <si>
    <t>East Sussex County Council*</t>
  </si>
  <si>
    <t>Heritage building skills</t>
  </si>
  <si>
    <t>Surveying and maintenance of historic ships; horticulture; learning</t>
  </si>
  <si>
    <t>Lincolnshire County Council</t>
  </si>
  <si>
    <t>Stone masonry; joinery; leadwork</t>
  </si>
  <si>
    <t xml:space="preserve">East Midlands
</t>
  </si>
  <si>
    <t>Heritage engineering</t>
  </si>
  <si>
    <t>National Heritage Ironwork Group*</t>
  </si>
  <si>
    <t>Heritage ironworking</t>
  </si>
  <si>
    <t>Horticulture; learning; curatorial skills</t>
  </si>
  <si>
    <t>North East, South East, South West, Wales, West Midlands, Yorkshire</t>
  </si>
  <si>
    <t>Dry stone walling; natural heritage conservation</t>
  </si>
  <si>
    <t>Built environment conservation; horticulture; learning skills (in landscape-scale settings)</t>
  </si>
  <si>
    <t>Building skills; horticulture; learning</t>
  </si>
  <si>
    <t>Boatbuilding and repair skills</t>
  </si>
  <si>
    <t>2014/15</t>
  </si>
  <si>
    <t>n/a</t>
  </si>
  <si>
    <t>Income and Grant-in-aid (£ Million)</t>
  </si>
  <si>
    <t>Source: Historic England</t>
  </si>
  <si>
    <t>Total Number of grant offers*</t>
  </si>
  <si>
    <t>Total Value of grant offers*</t>
  </si>
  <si>
    <t>Regional Grant expenditure and Offers - detailed data</t>
  </si>
  <si>
    <t>Churches Conservation Trust</t>
  </si>
  <si>
    <t xml:space="preserve">Rural Development programme </t>
  </si>
  <si>
    <t>Rural Development programme (£ Billion)</t>
  </si>
  <si>
    <t>Archaeology: Workforce profile England</t>
  </si>
  <si>
    <t xml:space="preserve">Headline Statistics </t>
  </si>
  <si>
    <t>Amount requested</t>
  </si>
  <si>
    <t>Number of applications received</t>
  </si>
  <si>
    <t>Total Value of projects {includes stage 1 passes and approvals in principle}</t>
  </si>
  <si>
    <t>Number of projects {includes stage 1 passes and approvals in principle}</t>
  </si>
  <si>
    <t>UK Success rate of all applications</t>
  </si>
  <si>
    <t>% of spend</t>
  </si>
  <si>
    <t>number of projects funded</t>
  </si>
  <si>
    <t>% of projects funded</t>
  </si>
  <si>
    <t>Success rate (approx)</t>
  </si>
  <si>
    <t>Community heritage</t>
  </si>
  <si>
    <t>Historic buildings and monuments</t>
  </si>
  <si>
    <t>Industrial maritime and transport</t>
  </si>
  <si>
    <t>Intangible heritage**</t>
  </si>
  <si>
    <t>Land and biodiversity***</t>
  </si>
  <si>
    <t>Museums libraries archives and collections</t>
  </si>
  <si>
    <t>All Our Stories</t>
  </si>
  <si>
    <t>Catalyst: Endowments</t>
  </si>
  <si>
    <t>Catalyst: Small Grants</t>
  </si>
  <si>
    <t>Collecting Cultures</t>
  </si>
  <si>
    <t>First World War</t>
  </si>
  <si>
    <t>Grants for Places of Worship</t>
  </si>
  <si>
    <t>Heritage Enterprise</t>
  </si>
  <si>
    <t>Heritage Grants</t>
  </si>
  <si>
    <t>Landscape Partnership</t>
  </si>
  <si>
    <t>Local Heritage Initiative</t>
  </si>
  <si>
    <t>Millennium Festivities Fund</t>
  </si>
  <si>
    <t>Project Planning Grants</t>
  </si>
  <si>
    <t>Repair Grants for Places of Worship</t>
  </si>
  <si>
    <t>Sharing Heritage</t>
  </si>
  <si>
    <t>Skills for the Future</t>
  </si>
  <si>
    <t>Start Up Grants</t>
  </si>
  <si>
    <t>Transition Funding</t>
  </si>
  <si>
    <t>Young Roots</t>
  </si>
  <si>
    <t>Nominal (£)</t>
  </si>
  <si>
    <t>Real (£)</t>
  </si>
  <si>
    <t>Region success rate of all applications</t>
  </si>
  <si>
    <t>Joint Places of Worship</t>
  </si>
  <si>
    <t xml:space="preserve">Applications </t>
  </si>
  <si>
    <t>Number of projects funded</t>
  </si>
  <si>
    <t>Property operating costs (£, million)</t>
  </si>
  <si>
    <t>Expenditure on property projects (£, million)</t>
  </si>
  <si>
    <t>Total Income (£, million)</t>
  </si>
  <si>
    <r>
      <t xml:space="preserve">National Trust : </t>
    </r>
    <r>
      <rPr>
        <b/>
        <sz val="11"/>
        <color theme="1"/>
        <rFont val="Calibri"/>
        <family val="2"/>
        <scheme val="minor"/>
      </rPr>
      <t>The National Trust is the largest single voluntary organisation managing historic properties and landscapes across England, Wales and Northern Ireland http://www.nationaltrust.org.uk/main/</t>
    </r>
  </si>
  <si>
    <t>Income and Expenditure</t>
  </si>
  <si>
    <t>Spend on listed buildings</t>
  </si>
  <si>
    <t xml:space="preserve"> £, million</t>
  </si>
  <si>
    <t>2004-2007</t>
  </si>
  <si>
    <t>Name of Authority</t>
  </si>
  <si>
    <t>Change in last year</t>
  </si>
  <si>
    <t>Advised by Suffolk County Council</t>
  </si>
  <si>
    <t>Advised by Essex County Council (Place Services)</t>
  </si>
  <si>
    <t>Advised by Norfolk County Council</t>
  </si>
  <si>
    <t>None</t>
  </si>
  <si>
    <t>Advised by Cambridgeshire County Council</t>
  </si>
  <si>
    <t>Cambridgeshire County Council</t>
  </si>
  <si>
    <t xml:space="preserve">None </t>
  </si>
  <si>
    <t>Advised by Hertfordshire County Council</t>
  </si>
  <si>
    <t>Essex County Council</t>
  </si>
  <si>
    <t>Hertfordshire County Council</t>
  </si>
  <si>
    <t>King's Lynn &amp; West Norfolk</t>
  </si>
  <si>
    <t>Advised by Central Bedfordshire</t>
  </si>
  <si>
    <t>Norfolk County Council</t>
  </si>
  <si>
    <t>City of Peterborough</t>
  </si>
  <si>
    <t>Advised by Essex CC (Place Services)</t>
  </si>
  <si>
    <t>Advised by Herts CC</t>
  </si>
  <si>
    <t>Suffolk County Council</t>
  </si>
  <si>
    <t>Three River</t>
  </si>
  <si>
    <t>Advised by Derbyshire County Council</t>
  </si>
  <si>
    <t>Advised by Nottinghamshire County Council</t>
  </si>
  <si>
    <t>Advised by Leics County Council</t>
  </si>
  <si>
    <t>Advised by Northants County Council</t>
  </si>
  <si>
    <t>Advised by Northants CC but only for large developments</t>
  </si>
  <si>
    <t>City of Derby</t>
  </si>
  <si>
    <t>Derbyshire County Council</t>
  </si>
  <si>
    <t>Advised by Lincolnshire County Council</t>
  </si>
  <si>
    <t>City of Leicester</t>
  </si>
  <si>
    <t>Leicestershire County Council</t>
  </si>
  <si>
    <t>Advised by the Heritage Trust of Lincolnshire</t>
  </si>
  <si>
    <t>Northampton Borough</t>
  </si>
  <si>
    <t>Northamptonshire County Council</t>
  </si>
  <si>
    <t>City of Nottingham</t>
  </si>
  <si>
    <t>Nottinghamshire County Council</t>
  </si>
  <si>
    <t>Peak District National Park Authority</t>
  </si>
  <si>
    <t>City and County of the City of London</t>
  </si>
  <si>
    <t>Advised by GLAAS</t>
  </si>
  <si>
    <t>City of Westminster</t>
  </si>
  <si>
    <t>Advised by Durham County Council</t>
  </si>
  <si>
    <t>Advised by Tyne and Wear Specialist Conservation Team, Newcastle</t>
  </si>
  <si>
    <t>Advised by Tees Archaeology</t>
  </si>
  <si>
    <t>Consultant</t>
  </si>
  <si>
    <t>Northumberland National Park Authority</t>
  </si>
  <si>
    <t>Advised by Cumbria County Council</t>
  </si>
  <si>
    <t>Advised by Greater Manchester</t>
  </si>
  <si>
    <t>Advised by Cheshire Archaeology Planning Advisory Service</t>
  </si>
  <si>
    <t>Cheshire West &amp; Chester</t>
  </si>
  <si>
    <t>Cumbria County Council</t>
  </si>
  <si>
    <t>Merseyside Environmental Advisory Service</t>
  </si>
  <si>
    <t>Lake District National Park Authority</t>
  </si>
  <si>
    <t>Lancashire County Council</t>
  </si>
  <si>
    <t>Advised by Kent County Council</t>
  </si>
  <si>
    <t>Advised by Buckinghamshire County Council</t>
  </si>
  <si>
    <t>Basingstoke &amp; Deane</t>
  </si>
  <si>
    <t>Advised by Hampshire County Council</t>
  </si>
  <si>
    <t>Advised by Berkshire Archaeology</t>
  </si>
  <si>
    <t>The City of Brighton and Hove</t>
  </si>
  <si>
    <t>Advised by East Sussex County Council</t>
  </si>
  <si>
    <t>Advised by Oxfordshire County Council</t>
  </si>
  <si>
    <t>East Sussex County Council</t>
  </si>
  <si>
    <t>Advised by Surrey County Council</t>
  </si>
  <si>
    <t>Hampshire County Council</t>
  </si>
  <si>
    <t>Kent County Council</t>
  </si>
  <si>
    <t>New Forest National Park Authority</t>
  </si>
  <si>
    <t>Somerset County Council</t>
  </si>
  <si>
    <t>Oxfordshire County Council</t>
  </si>
  <si>
    <t>City of Portsmouth</t>
  </si>
  <si>
    <t>City Council website says the planning service used Southampton City Council for archaeological advice</t>
  </si>
  <si>
    <t>South Downs National Park Authority</t>
  </si>
  <si>
    <t>City of Southampton</t>
  </si>
  <si>
    <t>Surrey County Council</t>
  </si>
  <si>
    <t>Tandrige</t>
  </si>
  <si>
    <t>West Sussex County Council</t>
  </si>
  <si>
    <t>Worthing Borough Council</t>
  </si>
  <si>
    <t>Bath &amp; North East Somerset</t>
  </si>
  <si>
    <t>Advised by Dorset County Council</t>
  </si>
  <si>
    <t>Advised by Gloucestershire County Council</t>
  </si>
  <si>
    <t>Advised by Cornwall County Council</t>
  </si>
  <si>
    <t>Devon County Council</t>
  </si>
  <si>
    <t>Dorset County Council</t>
  </si>
  <si>
    <t>Advised by Devon County Council</t>
  </si>
  <si>
    <t>Exmoor National Park Authority</t>
  </si>
  <si>
    <t>Advised by Gloucestershire County Council Consultant for built environment lc</t>
  </si>
  <si>
    <t>Gloucestershire County Council</t>
  </si>
  <si>
    <t>Advised by South West Heritage Trust for Somerset Council</t>
  </si>
  <si>
    <t>City of Plymouth</t>
  </si>
  <si>
    <t>Advised by Glos County Council</t>
  </si>
  <si>
    <t>Telford &amp; Wrekin</t>
  </si>
  <si>
    <t>Advised by Worcestershire County Council</t>
  </si>
  <si>
    <t>Advised by Staffordshire County Council</t>
  </si>
  <si>
    <t>County of Herefordshire</t>
  </si>
  <si>
    <t>Advised by Warks County Council</t>
  </si>
  <si>
    <t>Occasional advice from Dudley</t>
  </si>
  <si>
    <t>Staffordshire County Council</t>
  </si>
  <si>
    <t>City of Stoke-on-Trent</t>
  </si>
  <si>
    <t>Advised by Wolverhampton</t>
  </si>
  <si>
    <t>Warwickshire County Council</t>
  </si>
  <si>
    <t>City of Wolverhampton</t>
  </si>
  <si>
    <t>Worcestershire County Council</t>
  </si>
  <si>
    <t>Advised by South Yorkshire Archaeology Service</t>
  </si>
  <si>
    <t>Advised by West Yorkshire</t>
  </si>
  <si>
    <t>Advised by North Yorkshire</t>
  </si>
  <si>
    <t>Advised by Humber Archaeology Partnership</t>
  </si>
  <si>
    <t>City of Kingston upon Hull</t>
  </si>
  <si>
    <t>North Yorkshire Moors National Park Authority</t>
  </si>
  <si>
    <t>Yorkshire Dales National Park Authority</t>
  </si>
  <si>
    <t xml:space="preserve">To function effectively, the historic environment needs an adequate workforce with right set of skills across a range of occupations. There is no one measure of historic environment employment. This spreadsheet pulls together all the available sources which cover employment in a variety of fields. </t>
  </si>
  <si>
    <t>Training schemes in the heritage sector - Historic England</t>
  </si>
  <si>
    <t>Source: Historic England and CIfA</t>
  </si>
  <si>
    <t>No. of Starters to March 2015</t>
  </si>
  <si>
    <t>No. of Completers to March 2015</t>
  </si>
  <si>
    <t xml:space="preserve"> 2010 Awards</t>
  </si>
  <si>
    <t>Canal and Rivers Trust*</t>
  </si>
  <si>
    <t>2013/14 Awards</t>
  </si>
  <si>
    <t>Boiler Engineering Skills Training Trust</t>
  </si>
  <si>
    <t>Repair and maintenance of the locomotive-type steam boiler</t>
  </si>
  <si>
    <t>South East, South West, West Midlands, North West, Yorkshire &amp; Humber</t>
  </si>
  <si>
    <t xml:space="preserve">Canal infrastructure conservation skills including  historic brick and stone work; carpentry </t>
  </si>
  <si>
    <t>West Midlands, North West, South West, Wales</t>
  </si>
  <si>
    <t>Chiltern Open Air Museum</t>
  </si>
  <si>
    <t>Historic building skills; heritage rural skills;  public engagement skills</t>
  </si>
  <si>
    <t>Curation of plant collections; historic garden management</t>
  </si>
  <si>
    <t>Maintain, repair and refurbish traditional buildings</t>
  </si>
  <si>
    <t>Yorkshire &amp; Humber</t>
  </si>
  <si>
    <t>London Borough of Richmond Upon Thames</t>
  </si>
  <si>
    <t>Heritage building management;  public engagement</t>
  </si>
  <si>
    <t>Maintenance and operation of historic vessels</t>
  </si>
  <si>
    <t>South West, East of England</t>
  </si>
  <si>
    <t>Volunteer management</t>
  </si>
  <si>
    <t>Stonemasonry; carpentry; plastering; roofing</t>
  </si>
  <si>
    <t>South West, South East, Yorkshire &amp; Humber, East of England, North West</t>
  </si>
  <si>
    <t>East Midlands, London, North West, South West, Yorkshire</t>
  </si>
  <si>
    <t>Total Grant Expenditure</t>
  </si>
  <si>
    <t>Expenditure (£ Million)</t>
  </si>
  <si>
    <t>£ million</t>
  </si>
  <si>
    <t>Listed Places of Worship Grants</t>
  </si>
  <si>
    <t>Royal Households Funding from DCMS</t>
  </si>
  <si>
    <t>Royal Parks Funding from DCMS</t>
  </si>
  <si>
    <r>
      <t>The Church of England:</t>
    </r>
    <r>
      <rPr>
        <b/>
        <sz val="11"/>
        <color theme="1"/>
        <rFont val="Calibri"/>
        <family val="2"/>
        <scheme val="minor"/>
      </rPr>
      <t xml:space="preserve"> The Church of England is one of the biggest owners of listed buildings in England. The figures below show how much is spent in grants every year http://www.cofe.anglican.org/</t>
    </r>
  </si>
  <si>
    <t>£ 26, 000</t>
  </si>
  <si>
    <t xml:space="preserve">Historic England  administers much of the heritage protection regime, is the Government's statutory adviser on the historic environment and is the largest source of non-lottery grant funding. </t>
  </si>
  <si>
    <t xml:space="preserve">Regional Grant expenditure </t>
  </si>
  <si>
    <t xml:space="preserve">Historic England </t>
  </si>
  <si>
    <t>Historic England</t>
  </si>
  <si>
    <t xml:space="preserve">Total Value of grants paid out by Historic England  </t>
  </si>
  <si>
    <t>Total Value of grants paid out by Historic England  (£ millions)</t>
  </si>
  <si>
    <t xml:space="preserve">Archaeological Employment </t>
  </si>
  <si>
    <t>Intangible heritage</t>
  </si>
  <si>
    <t>Land and biodiversity</t>
  </si>
  <si>
    <t>Curatorial</t>
  </si>
  <si>
    <t>Total income  (£ Million)</t>
  </si>
  <si>
    <t>Local Authority Staff</t>
  </si>
  <si>
    <t>LA Staff Conservation</t>
  </si>
  <si>
    <t>LA Staff Archaeology</t>
  </si>
  <si>
    <t>There are no official statistics which outline the funding for the historic environment. Organisations at different times have tried to estimate the level of investment the private sector make to the historic environment. Some of the key studies are reported here.</t>
  </si>
  <si>
    <t>Operation of historical sites and buildings and similar visitor attractions (SIC 91030)</t>
  </si>
  <si>
    <r>
      <t>1</t>
    </r>
    <r>
      <rPr>
        <sz val="8"/>
        <rFont val="Calibri"/>
        <family val="2"/>
        <scheme val="minor"/>
      </rPr>
      <t xml:space="preserve"> Defined in accordance with the latest relevant guidelines on deprivation in England, Northern Ireland, Scotland and Wales</t>
    </r>
  </si>
  <si>
    <r>
      <t>2</t>
    </r>
    <r>
      <rPr>
        <sz val="8"/>
        <rFont val="Calibri"/>
        <family val="2"/>
        <scheme val="minor"/>
      </rPr>
      <t xml:space="preserve"> Some projects are multi-sectoral. e.g. a railway museum project might be classified as both Industrial Maritime &amp; Transport, and as a Museum. In such cases the figures are divided equally between the categories.</t>
    </r>
  </si>
  <si>
    <t>% of  spend</t>
  </si>
  <si>
    <t>No. of projects funded</t>
  </si>
  <si>
    <t>...By Size</t>
  </si>
  <si>
    <t xml:space="preserve">Total </t>
  </si>
  <si>
    <t>SUMMARY</t>
  </si>
  <si>
    <t xml:space="preserve">Applications and projects by Size </t>
  </si>
  <si>
    <t>Historic England funding</t>
  </si>
  <si>
    <t>2 and 4 placement students</t>
  </si>
  <si>
    <t>Regional Trends</t>
  </si>
  <si>
    <t>Click on the links to the data</t>
  </si>
  <si>
    <t>Headline Statistics</t>
  </si>
  <si>
    <r>
      <t xml:space="preserve">...By Heritage Sector </t>
    </r>
    <r>
      <rPr>
        <b/>
        <vertAlign val="superscript"/>
        <sz val="11"/>
        <rFont val="Calibri"/>
        <family val="2"/>
        <scheme val="minor"/>
      </rPr>
      <t xml:space="preserve">2 </t>
    </r>
  </si>
  <si>
    <r>
      <t>Total income (£, million)</t>
    </r>
    <r>
      <rPr>
        <vertAlign val="superscript"/>
        <sz val="11"/>
        <color theme="1"/>
        <rFont val="Calibri"/>
        <family val="2"/>
        <scheme val="minor"/>
      </rPr>
      <t>1</t>
    </r>
  </si>
  <si>
    <r>
      <rPr>
        <vertAlign val="superscript"/>
        <sz val="9"/>
        <color theme="1"/>
        <rFont val="Calibri"/>
        <family val="2"/>
        <scheme val="minor"/>
      </rPr>
      <t>3</t>
    </r>
    <r>
      <rPr>
        <sz val="9"/>
        <color theme="1"/>
        <rFont val="Calibri"/>
        <family val="2"/>
        <scheme val="minor"/>
      </rPr>
      <t xml:space="preserve"> The NHMF were granted access to their reserves in 2011/12 so did require any grant in that year</t>
    </r>
  </si>
  <si>
    <t xml:space="preserve">National Heritage Memorial Fund </t>
  </si>
  <si>
    <t>Trends</t>
  </si>
  <si>
    <t>Advised by Shropshire CC's commercial HE service</t>
  </si>
  <si>
    <t>Source: Historic England, IHBC &amp; ALGAO</t>
  </si>
  <si>
    <r>
      <rPr>
        <vertAlign val="superscript"/>
        <sz val="9"/>
        <color theme="1"/>
        <rFont val="Calibri"/>
        <family val="2"/>
        <scheme val="minor"/>
      </rPr>
      <t>5</t>
    </r>
    <r>
      <rPr>
        <sz val="9"/>
        <color theme="1"/>
        <rFont val="Calibri"/>
        <family val="2"/>
        <scheme val="minor"/>
      </rPr>
      <t>Does not include 240 short courses offered to give an introduction to the built heritage sector</t>
    </r>
  </si>
  <si>
    <r>
      <rPr>
        <vertAlign val="superscript"/>
        <sz val="9"/>
        <color theme="1"/>
        <rFont val="Calibri"/>
        <family val="2"/>
        <scheme val="minor"/>
      </rPr>
      <t>2</t>
    </r>
    <r>
      <rPr>
        <sz val="9"/>
        <color theme="1"/>
        <rFont val="Calibri"/>
        <family val="2"/>
        <scheme val="minor"/>
      </rPr>
      <t xml:space="preserve"> indicates provisional data. Note the 2012 data was revised in Sept 2014 and 2013 data revised in Sept 2015</t>
    </r>
  </si>
  <si>
    <r>
      <t xml:space="preserve">2008 </t>
    </r>
    <r>
      <rPr>
        <b/>
        <vertAlign val="superscript"/>
        <sz val="11"/>
        <color theme="1"/>
        <rFont val="Calibri"/>
        <family val="2"/>
        <scheme val="minor"/>
      </rPr>
      <t>1</t>
    </r>
  </si>
  <si>
    <r>
      <rPr>
        <vertAlign val="superscript"/>
        <sz val="9"/>
        <color theme="1"/>
        <rFont val="Calibri"/>
        <family val="2"/>
        <scheme val="minor"/>
      </rPr>
      <t xml:space="preserve">1 </t>
    </r>
    <r>
      <rPr>
        <sz val="9"/>
        <color theme="1"/>
        <rFont val="Calibri"/>
        <family val="2"/>
        <scheme val="minor"/>
      </rPr>
      <t>In 2007 the Standard Industry Classification was changed allowed for greater detail on some occupations including those in the cultural sector. The classification relating to heritage sites was changed. For this reason the data only goes back to 2007. The data is too volatile at a regional level to be reported</t>
    </r>
  </si>
  <si>
    <r>
      <rPr>
        <vertAlign val="superscript"/>
        <sz val="9"/>
        <color theme="1"/>
        <rFont val="Calibri"/>
        <family val="2"/>
        <scheme val="minor"/>
      </rPr>
      <t>3</t>
    </r>
    <r>
      <rPr>
        <sz val="9"/>
        <color theme="1"/>
        <rFont val="Calibri"/>
        <family val="2"/>
        <scheme val="minor"/>
      </rPr>
      <t xml:space="preserve">Making comparisons with 2003 for local authority staff working on conservation and local authority historic environment staff should be treated with some caution as there are is some doubt as to whether the figures in 2003 were collected in the same way as in 2006 and 2008. This does not apply to the Archaeological staff data which has been collected consistently </t>
    </r>
  </si>
  <si>
    <r>
      <rPr>
        <vertAlign val="superscript"/>
        <sz val="9"/>
        <color theme="1"/>
        <rFont val="Calibri"/>
        <family val="2"/>
        <scheme val="minor"/>
      </rPr>
      <t>4</t>
    </r>
    <r>
      <rPr>
        <sz val="9"/>
        <color theme="1"/>
        <rFont val="Calibri"/>
        <family val="2"/>
        <scheme val="minor"/>
      </rPr>
      <t xml:space="preserve"> Data was collected on conservation officer staff in late 2009 and early 2010 for archaeology staff</t>
    </r>
  </si>
  <si>
    <r>
      <t>2010</t>
    </r>
    <r>
      <rPr>
        <b/>
        <vertAlign val="superscript"/>
        <sz val="11"/>
        <color theme="1"/>
        <rFont val="Calibri"/>
        <family val="2"/>
        <scheme val="minor"/>
      </rPr>
      <t xml:space="preserve"> 4</t>
    </r>
  </si>
  <si>
    <r>
      <t xml:space="preserve">2003 </t>
    </r>
    <r>
      <rPr>
        <b/>
        <vertAlign val="superscript"/>
        <sz val="11"/>
        <color theme="1"/>
        <rFont val="Calibri"/>
        <family val="2"/>
        <scheme val="minor"/>
      </rPr>
      <t>3</t>
    </r>
  </si>
  <si>
    <t>Commercial</t>
  </si>
  <si>
    <t>Employment among Heritage Alliance Members England</t>
  </si>
  <si>
    <r>
      <rPr>
        <vertAlign val="superscript"/>
        <sz val="9"/>
        <color theme="1"/>
        <rFont val="Calibri"/>
        <family val="2"/>
        <scheme val="minor"/>
      </rPr>
      <t>1</t>
    </r>
    <r>
      <rPr>
        <sz val="9"/>
        <color theme="1"/>
        <rFont val="Calibri"/>
        <family val="2"/>
        <scheme val="minor"/>
      </rPr>
      <t xml:space="preserve"> includes substantial grants from Church of England Church Commissioners. Large growth from 2013/14 reflects large one off investments in individual projects.</t>
    </r>
  </si>
  <si>
    <t>CONTENTS</t>
  </si>
  <si>
    <t>Click button below to follow links to the indicators</t>
  </si>
  <si>
    <t>2015/16</t>
  </si>
  <si>
    <r>
      <t xml:space="preserve">Aggregates Levy Historic Environment </t>
    </r>
    <r>
      <rPr>
        <vertAlign val="superscript"/>
        <sz val="11"/>
        <color indexed="8"/>
        <rFont val="Calibri"/>
        <family val="2"/>
      </rPr>
      <t>1</t>
    </r>
  </si>
  <si>
    <r>
      <rPr>
        <vertAlign val="superscript"/>
        <sz val="9"/>
        <color indexed="8"/>
        <rFont val="Calibri"/>
        <family val="2"/>
      </rPr>
      <t xml:space="preserve">1 </t>
    </r>
    <r>
      <rPr>
        <sz val="9"/>
        <color indexed="8"/>
        <rFont val="Calibri"/>
        <family val="2"/>
      </rPr>
      <t>The Aggregate Levy Sustainability Fund disbursed grants on archaeological research, repair and conservation work and on understanding the impacts of economic activity on the historic environment. The fund ceased to exist after 2010/11.</t>
    </r>
  </si>
  <si>
    <r>
      <rPr>
        <b/>
        <sz val="11"/>
        <color indexed="8"/>
        <rFont val="Calibri"/>
        <family val="2"/>
      </rPr>
      <t>NOTE:</t>
    </r>
    <r>
      <rPr>
        <sz val="11"/>
        <color theme="1"/>
        <rFont val="Calibri"/>
        <family val="2"/>
        <scheme val="minor"/>
      </rPr>
      <t xml:space="preserve"> In 2013/14 ‘North East Lincolnshire’ and ‘North Lincolnshire’ were moved from the Yorkshire Region to East Midlands region. This means the amounts listed pre-2013/14 are not comparable with those post-2013/2014 for these regions.</t>
    </r>
  </si>
  <si>
    <t xml:space="preserve"> Heritage Protection Commissions Programme (formerly National Heritage Protection Commissions Programme)</t>
  </si>
  <si>
    <t>2015 data is taken from an Independent Study into the Economic and Social Contribution of Independently Owned Historic Houses and Gardens published in November 2015 (DC Research Ltd.)</t>
  </si>
  <si>
    <r>
      <t xml:space="preserve">Number of Historic Environment Placements (HEPs) </t>
    </r>
    <r>
      <rPr>
        <vertAlign val="superscript"/>
        <sz val="11"/>
        <color indexed="8"/>
        <rFont val="Calibri"/>
        <family val="2"/>
      </rPr>
      <t>4</t>
    </r>
  </si>
  <si>
    <r>
      <rPr>
        <vertAlign val="superscript"/>
        <sz val="8"/>
        <color indexed="8"/>
        <rFont val="Calibri"/>
        <family val="2"/>
      </rPr>
      <t>4</t>
    </r>
    <r>
      <rPr>
        <sz val="8"/>
        <color indexed="8"/>
        <rFont val="Calibri"/>
        <family val="2"/>
      </rPr>
      <t xml:space="preserve"> Previously called English Heritage Professional Placements in Conservation (EPPIC)</t>
    </r>
  </si>
  <si>
    <t>2015/16*</t>
  </si>
  <si>
    <t>Source: Historic England Central Finance team; Historic England Annual Report</t>
  </si>
  <si>
    <t>No. of Starters to March 2016</t>
  </si>
  <si>
    <t>No. of Completers to March 2016</t>
  </si>
  <si>
    <t>National Historic Ships Committee*</t>
  </si>
  <si>
    <t>Eastside Community Heritage*</t>
  </si>
  <si>
    <t>The Council for British Archaeology*</t>
  </si>
  <si>
    <t>Hampshire County Council - Economic Development Office*</t>
  </si>
  <si>
    <t>Lincolnshire County Council*</t>
  </si>
  <si>
    <r>
      <t xml:space="preserve">National Heritage Training Group* </t>
    </r>
    <r>
      <rPr>
        <vertAlign val="superscript"/>
        <sz val="11"/>
        <color theme="1"/>
        <rFont val="Calibri"/>
        <family val="2"/>
        <scheme val="minor"/>
      </rPr>
      <t>5</t>
    </r>
  </si>
  <si>
    <t>National Trust for Places of Historic Interest*</t>
  </si>
  <si>
    <t>North Pennines AONB Partnership*</t>
  </si>
  <si>
    <t>Tyne &amp; Wear Archives and Museums*</t>
  </si>
  <si>
    <t>10 Reed/Sedge Cutters, 5 Millwrights</t>
  </si>
  <si>
    <t>English Heritage*</t>
  </si>
  <si>
    <t>National Trust/English Heritage*</t>
  </si>
  <si>
    <t>Herefordshire Nature Trust (LEMUR Partnership)*</t>
  </si>
  <si>
    <t>Institute of Conservation (ICON)*</t>
  </si>
  <si>
    <t>Institute of Field Archaeologists*</t>
  </si>
  <si>
    <t>Option</t>
  </si>
  <si>
    <t>HE1 - Historic and archaeological feature protection.</t>
  </si>
  <si>
    <t>HE3 - Removal of eyesore</t>
  </si>
  <si>
    <t>HS1 - Maintenance of Weatherproof Traditional Farm Buildings</t>
  </si>
  <si>
    <t>HS2 - Take historic and archaeological features currently on cultivated land out of cultivation.</t>
  </si>
  <si>
    <t>HS3 - Reduced depth, non-inversion cultivation on historic and archaeological features</t>
  </si>
  <si>
    <t>HS4 - Scrub control on historic and archaeological features</t>
  </si>
  <si>
    <t>HS5 - Management of historic and archaeological features on grassland</t>
  </si>
  <si>
    <t>HS6 - Maintenance of designed/engineered water-bodies</t>
  </si>
  <si>
    <t>HS7 - Management of historic water meadows through traditional irrigation</t>
  </si>
  <si>
    <t>HS8 - Maintenance of Weatherproof Traditional Farm Buildings in Remote Areas</t>
  </si>
  <si>
    <t>HS9 - Restricted depth crop establishment to protect archaeology under and arable rotation</t>
  </si>
  <si>
    <t>Value (£)</t>
  </si>
  <si>
    <t>Success rate</t>
  </si>
  <si>
    <t>&lt; £50k</t>
  </si>
  <si>
    <t>&gt;= £50k &lt; £100k</t>
  </si>
  <si>
    <t>&gt;= £100k &lt; £2m</t>
  </si>
  <si>
    <t>&gt;= £2m &lt; £5m</t>
  </si>
  <si>
    <t>&gt;= £5m</t>
  </si>
  <si>
    <t>Programme</t>
  </si>
  <si>
    <t>Number of applications</t>
  </si>
  <si>
    <t>Total grant requested</t>
  </si>
  <si>
    <t>% projects funded</t>
  </si>
  <si>
    <t>Total grant awarded</t>
  </si>
  <si>
    <t>% total grant awarded</t>
  </si>
  <si>
    <t>Success rate: funded projects/ applications</t>
  </si>
  <si>
    <t>Per capita spend</t>
  </si>
  <si>
    <t>Advised by Hertordshire County Council</t>
  </si>
  <si>
    <t>Currently advised by Lancashire Archaeological Advisory Service</t>
  </si>
  <si>
    <t>Advised by Wiltshire Council</t>
  </si>
  <si>
    <r>
      <t xml:space="preserve">Value of projects to to 25% most deprived LAs </t>
    </r>
    <r>
      <rPr>
        <vertAlign val="superscript"/>
        <sz val="11"/>
        <rFont val="Calibri"/>
        <family val="2"/>
        <scheme val="minor"/>
      </rPr>
      <t xml:space="preserve">1 </t>
    </r>
  </si>
  <si>
    <r>
      <t xml:space="preserve">Percentage of projects to 25% most deprived LAs </t>
    </r>
    <r>
      <rPr>
        <vertAlign val="superscript"/>
        <sz val="11"/>
        <rFont val="Calibri"/>
        <family val="2"/>
        <scheme val="minor"/>
      </rPr>
      <t>1</t>
    </r>
  </si>
  <si>
    <t>Advised by Chichester District Council</t>
  </si>
  <si>
    <t>Heritage Area</t>
  </si>
  <si>
    <t>Value of Grant awarded</t>
  </si>
  <si>
    <t>Organisation type</t>
  </si>
  <si>
    <t>Church organisation or other faith-based group</t>
  </si>
  <si>
    <t>Commercial Organisation</t>
  </si>
  <si>
    <t>Community/ voluntary</t>
  </si>
  <si>
    <t>Local Authority</t>
  </si>
  <si>
    <t>Other Public Sector</t>
  </si>
  <si>
    <t>Grant band</t>
  </si>
  <si>
    <t xml:space="preserve">Per-capita spend </t>
  </si>
  <si>
    <t>Under the new Rural Development Programme for England 2014-2020, the Environmental Stewardship scheme was replaced by Countryside Stewardship which commenced in January 2016. The 2014 funding from the Environmental Stewardship scheme has hardly changed since 2013 because there were no more Entry Level Stewardship agreements, and very few Higher Level Scheme agreements made live in September and December 2014. The value of these would have been offset by the value of ELS agreements expiring during this period and since.</t>
  </si>
  <si>
    <r>
      <t xml:space="preserve">2015 </t>
    </r>
    <r>
      <rPr>
        <b/>
        <vertAlign val="superscript"/>
        <sz val="11"/>
        <color theme="1"/>
        <rFont val="Calibri"/>
        <family val="2"/>
        <scheme val="minor"/>
      </rPr>
      <t>2</t>
    </r>
  </si>
  <si>
    <t>(Total FTE)</t>
  </si>
  <si>
    <t xml:space="preserve">Source: Report on Local Authority Staff Resources, produced by Historic England, the Association of Local Government Archaeological Officers and the Institute of Historic Building Conservation </t>
  </si>
  <si>
    <t xml:space="preserve">Historic England  administers much of the heritage protection regime, is the Government's statutory adviser on the historic environment, and is the largest source of non-lottery grant funding. </t>
  </si>
  <si>
    <t>Churches Conservation Trust - conserves and promotes Anglican Churches of the greatest heritage importance which are no longer used for regular worship. For more information please go to: http://www.visitchurches.org.uk/</t>
  </si>
  <si>
    <r>
      <t xml:space="preserve">Listed Places of Worship Grants : </t>
    </r>
    <r>
      <rPr>
        <sz val="10"/>
        <color theme="1"/>
        <rFont val="Calibri"/>
        <family val="2"/>
        <scheme val="minor"/>
      </rPr>
      <t xml:space="preserve">Gives grants to listed places of worship </t>
    </r>
    <r>
      <rPr>
        <vertAlign val="superscript"/>
        <sz val="10"/>
        <color theme="1"/>
        <rFont val="Calibri"/>
        <family val="2"/>
        <scheme val="minor"/>
      </rPr>
      <t>2</t>
    </r>
  </si>
  <si>
    <r>
      <t xml:space="preserve">National Heritage Memorial Funds: </t>
    </r>
    <r>
      <rPr>
        <sz val="10"/>
        <color theme="1"/>
        <rFont val="Calibri"/>
        <family val="2"/>
        <scheme val="minor"/>
      </rPr>
      <t>Provides grants and sometimes loans to organisations based in the UK so that they can buy land, buildings, works of arts and other objects of outstanding interest that would otherwise be lost to the nation.</t>
    </r>
    <r>
      <rPr>
        <vertAlign val="superscript"/>
        <sz val="10"/>
        <color theme="1"/>
        <rFont val="Calibri"/>
        <family val="2"/>
        <scheme val="minor"/>
      </rPr>
      <t>3</t>
    </r>
  </si>
  <si>
    <r>
      <t xml:space="preserve">Royal Households  </t>
    </r>
    <r>
      <rPr>
        <sz val="10"/>
        <color theme="1"/>
        <rFont val="Calibri"/>
        <family val="2"/>
        <scheme val="minor"/>
      </rPr>
      <t xml:space="preserve">received funding from the DCMS, mainly for the maintenance of the Royal Occupied Palaces. </t>
    </r>
    <r>
      <rPr>
        <vertAlign val="superscript"/>
        <sz val="10"/>
        <color theme="1"/>
        <rFont val="Calibri"/>
        <family val="2"/>
        <scheme val="minor"/>
      </rPr>
      <t>4</t>
    </r>
  </si>
  <si>
    <r>
      <t xml:space="preserve">Royal Parks </t>
    </r>
    <r>
      <rPr>
        <sz val="10"/>
        <color theme="1"/>
        <rFont val="Calibri"/>
        <family val="2"/>
        <scheme val="minor"/>
      </rPr>
      <t xml:space="preserve"> are responsible for the eight historic parks in London</t>
    </r>
  </si>
  <si>
    <r>
      <rPr>
        <vertAlign val="superscript"/>
        <sz val="9"/>
        <color theme="1"/>
        <rFont val="Calibri"/>
        <family val="2"/>
        <scheme val="minor"/>
      </rPr>
      <t>2</t>
    </r>
    <r>
      <rPr>
        <sz val="9"/>
        <color theme="1"/>
        <rFont val="Calibri"/>
        <family val="2"/>
        <scheme val="minor"/>
      </rPr>
      <t xml:space="preserve"> The Listed Places of Worship scheme received additional funding in 2010/11 on the condition that it was deducted the following year (2011/12).  This is reflected in the figures above.</t>
    </r>
  </si>
  <si>
    <r>
      <rPr>
        <vertAlign val="superscript"/>
        <sz val="9"/>
        <color theme="1"/>
        <rFont val="Calibri"/>
        <family val="2"/>
        <scheme val="minor"/>
      </rPr>
      <t>4</t>
    </r>
    <r>
      <rPr>
        <sz val="9"/>
        <color theme="1"/>
        <rFont val="Calibri"/>
        <family val="2"/>
        <scheme val="minor"/>
      </rPr>
      <t xml:space="preserve"> From 1 April 2012 the Grant-in-Aid provided through the Department for Culture, Media and Sport has been consolidated within the Sovereign Grant provided through HM Treasury.</t>
    </r>
  </si>
  <si>
    <t>Department for the Environment, Food and Rural Affairs (DEFRA) is an important source of funding for the historic environment in rural areas. Of particular interest is the Rural Development Programme (RDPE). While there is no ring fences, money for the historic environment is an important part of this scheme.</t>
  </si>
  <si>
    <t xml:space="preserve">It is only possible to look at the largest voluntary and religious organisations as there is no one source bringing together the information in a comprehensive manner. The Heritage Alliance represents over 90 voluntary organisations. More information can be found here: http://www.heritagelink.org.uk/ </t>
  </si>
  <si>
    <t>Spend on work to traditional buildings in England is calculated at £3.8 billion in 2013, down from £5.3 billion in 2008.</t>
  </si>
  <si>
    <t>To function effectively, the historic environment needs an adequate workforce with the right set of skills across a range of occupations. There is no one measure of historic environment employment. This spreadsheet pulls together all the available sources which cover employment in a variety of fields.</t>
  </si>
  <si>
    <t>There are long-standing concerns that skill shortages could be a problem in the historic environment sector. Skills gaps amongst existing staff have also received attention. This section explores the issue of training opportunities in the sector. It concentrates on the indicator for this section - the number of first year apprentices and trainees in heritage related skills.</t>
  </si>
  <si>
    <t>2016/17</t>
  </si>
  <si>
    <t xml:space="preserve">National Heritage Training Group http://www.the-nhtg.org.uk/ is the organisation responsible for skills developing in heritage craft skills </t>
  </si>
  <si>
    <t>Data not available since 2012</t>
  </si>
  <si>
    <t>No. of Starters to March 2017</t>
  </si>
  <si>
    <t>No. of Completers to March 2017</t>
  </si>
  <si>
    <t>Sparkline</t>
  </si>
  <si>
    <t xml:space="preserve">Natural England’s Environmental Stewardship (ES) was an agri-environment scheme that provided funding to farmers and other land managers who deliver effective environmental management on their land. Protecting the historic environment was one of the primary objectives of the ES scheme. Options with an impact on the historic environment are outlined below. </t>
  </si>
  <si>
    <t>Countryside Stewardship is divided into Mid Tier and Higher Tier grants:
- The Mid Tier of Countryside Stewardship offers 5-year agreements for environmental improvements in the wider countryside, such as reducing diffuse water pollution or improving the environment for birds, pollinators and farm wildlife.
- Higher Tier specifically focuses on environmentally important sites, including commons and woodlands, where the more complex management requires support from Natural England or the Forestry Commission, including tailoring of options.</t>
  </si>
  <si>
    <t>Number of agreements including this option</t>
  </si>
  <si>
    <t xml:space="preserve">Option quantity </t>
  </si>
  <si>
    <t>Unit of measure</t>
  </si>
  <si>
    <t>Annual value</t>
  </si>
  <si>
    <t>Lifetime of agreement value</t>
  </si>
  <si>
    <t>Ha</t>
  </si>
  <si>
    <t>Lifetime of agreement vlaue</t>
  </si>
  <si>
    <t>Pounds (£)</t>
  </si>
  <si>
    <t xml:space="preserve">Units </t>
  </si>
  <si>
    <t>2017 Total</t>
  </si>
  <si>
    <t>2017 Higher Tier</t>
  </si>
  <si>
    <t>2017 Mid Tier</t>
  </si>
  <si>
    <t>2016 Total</t>
  </si>
  <si>
    <t>Option quantity</t>
  </si>
  <si>
    <t>*</t>
  </si>
  <si>
    <t>Uptake of HE options in 2017 Higher Tier CS agreements</t>
  </si>
  <si>
    <t>Uptake of HE options in 2017 Mid Tier CS agreements</t>
  </si>
  <si>
    <t>Mid Hants Railway Ltd &amp; Mid Hants Railway Preservation Society Ltd*</t>
  </si>
  <si>
    <t>Peterborough Environment City Trust*</t>
  </si>
  <si>
    <t>CAPS1</t>
  </si>
  <si>
    <t>CAPS2</t>
  </si>
  <si>
    <t>Catalyst Umbrella Grants</t>
  </si>
  <si>
    <t>Great Place Scheme</t>
  </si>
  <si>
    <t>Heritage Endowments</t>
  </si>
  <si>
    <t>MGAF</t>
  </si>
  <si>
    <t>Resilient Heritage Over10k</t>
  </si>
  <si>
    <t>Resilient Heritage Under10k</t>
  </si>
  <si>
    <t>Tomorrow`s Heathland Heritage</t>
  </si>
  <si>
    <r>
      <rPr>
        <vertAlign val="superscript"/>
        <sz val="8"/>
        <rFont val="Calibri"/>
        <family val="2"/>
        <scheme val="minor"/>
      </rPr>
      <t>3</t>
    </r>
    <r>
      <rPr>
        <sz val="8"/>
        <rFont val="Calibri"/>
        <family val="2"/>
        <scheme val="minor"/>
      </rPr>
      <t xml:space="preserve"> Data for projects for All, Celebrate, Home Front Recall, Microgrants and Parks for People programmes includes contribution from other lottery distributors</t>
    </r>
  </si>
  <si>
    <t>Advised by Norfolk Countu Council</t>
  </si>
  <si>
    <t>2018 Total Conservation service</t>
  </si>
  <si>
    <t>2018 Archaeology Service total</t>
  </si>
  <si>
    <t>Up 1.6</t>
  </si>
  <si>
    <t>Up 0.05</t>
  </si>
  <si>
    <t>Down 0.3</t>
  </si>
  <si>
    <t>Down 0.2</t>
  </si>
  <si>
    <t>Up 0.1</t>
  </si>
  <si>
    <t>Down 1</t>
  </si>
  <si>
    <t>Down 0.8</t>
  </si>
  <si>
    <t>Down 0.15</t>
  </si>
  <si>
    <t>Down 0.25</t>
  </si>
  <si>
    <t>Up 0.4</t>
  </si>
  <si>
    <t>Up 0.6</t>
  </si>
  <si>
    <t>Down 0.4</t>
  </si>
  <si>
    <t>Up 0.2</t>
  </si>
  <si>
    <t>Down 1.5</t>
  </si>
  <si>
    <t>Up 0.65</t>
  </si>
  <si>
    <t>Down 0.6</t>
  </si>
  <si>
    <t>Up 0.8</t>
  </si>
  <si>
    <t>Up 1</t>
  </si>
  <si>
    <t>Up 0.5</t>
  </si>
  <si>
    <t>Down 0.05</t>
  </si>
  <si>
    <t>Up 2</t>
  </si>
  <si>
    <t>Down 2.1</t>
  </si>
  <si>
    <t>Down 0.5</t>
  </si>
  <si>
    <t>Up 1.8</t>
  </si>
  <si>
    <t>Up 0.9</t>
  </si>
  <si>
    <t>Up 0.02</t>
  </si>
  <si>
    <t>Up 1.1</t>
  </si>
  <si>
    <t>Up 0.32</t>
  </si>
  <si>
    <t>Up 0.25</t>
  </si>
  <si>
    <t>Down 0.1</t>
  </si>
  <si>
    <t>Down 0.98</t>
  </si>
  <si>
    <t>Down 0.17</t>
  </si>
  <si>
    <t xml:space="preserve">Down 0.9 </t>
  </si>
  <si>
    <t>Up 0.67</t>
  </si>
  <si>
    <t>Down 1.05</t>
  </si>
  <si>
    <t>Up 1.67</t>
  </si>
  <si>
    <t>Up 0.97</t>
  </si>
  <si>
    <t>Down 0.02</t>
  </si>
  <si>
    <t xml:space="preserve">Up 0.3 </t>
  </si>
  <si>
    <t>Up 16</t>
  </si>
  <si>
    <t>2017/18</t>
  </si>
  <si>
    <t>No. of Starters to March 2018</t>
  </si>
  <si>
    <t>No. of Completers to March 2018</t>
  </si>
  <si>
    <t>2018 Awards</t>
  </si>
  <si>
    <t>Historical mechanical engineering skills</t>
  </si>
  <si>
    <t>Dry Stone Walling Association</t>
  </si>
  <si>
    <t>Dry stone walling</t>
  </si>
  <si>
    <t>Traditional building skills; archaeology; public engagement</t>
  </si>
  <si>
    <t>2018 Total</t>
  </si>
  <si>
    <t>HE1 - Historic and archaeological feature protection (Higher Tier)</t>
  </si>
  <si>
    <t>HE3 - Removal of eyesore (Higher Tier)</t>
  </si>
  <si>
    <t>HS7 - Management of historic water meadows through traditional irrigation (Higher Tier)</t>
  </si>
  <si>
    <t>Uptake of Historic Environment options in live 2018 Countryside Stewardship Agreements</t>
  </si>
  <si>
    <t>sq/m</t>
  </si>
  <si>
    <t>ha</t>
  </si>
  <si>
    <t>Units</t>
  </si>
  <si>
    <t>National Churches Trust</t>
  </si>
  <si>
    <t>Maintaining and enhancing church buildings</t>
  </si>
  <si>
    <t>Promoting church buildings</t>
  </si>
  <si>
    <t>Grant funding</t>
  </si>
  <si>
    <t>Awarded (and recommended) in grants (£, million)</t>
  </si>
  <si>
    <t>Source: National Churches Trust Annual Reports</t>
  </si>
  <si>
    <t>Kick the Dust</t>
  </si>
  <si>
    <t>Total 1994/95 to 2017/18</t>
  </si>
  <si>
    <t>Private Owner</t>
  </si>
  <si>
    <t>%change 2006-18</t>
  </si>
  <si>
    <t>%change 2016-18</t>
  </si>
  <si>
    <t>Bricklayers</t>
  </si>
  <si>
    <t>Building envelope specialists</t>
  </si>
  <si>
    <t>Wood trades and interior fit-out</t>
  </si>
  <si>
    <t>Grand Total</t>
  </si>
  <si>
    <t>*Due to the New Model restructure, Historic England and the English Heritage Trust figures from 2015/16 are provided separately</t>
  </si>
  <si>
    <t>Source: English Heritage Annual Reports; Historic England Central Finance team; Historic England Annual Report</t>
  </si>
  <si>
    <t>English Heritage funding</t>
  </si>
  <si>
    <t>NA</t>
  </si>
  <si>
    <t>15.8**</t>
  </si>
  <si>
    <t>**As part of the New Model restructure, English Heritage were also given an £80million grant for specific and restricted use (£40.3 million remaining at the end of the 2017/18 FY)</t>
  </si>
  <si>
    <t>*As part of the New Model restructure, English Heritage were also given an £80million grant for specific and restricted use (£40.3 million remaining at the end of the 2017/18 FY)</t>
  </si>
  <si>
    <t>15.8*</t>
  </si>
  <si>
    <t>Conservation Maintenance (Total grant of £52 mill)</t>
  </si>
  <si>
    <t>Capital investment, interpretation and presentation (Total grant of £28 mill)</t>
  </si>
  <si>
    <t>HE Grant-in-Aid (inc. Corporate and Support Services)</t>
  </si>
  <si>
    <t>Membership and admissions Income</t>
  </si>
  <si>
    <t>English Heritage is a charity which cares for over 400 historic buildings, monuments and sites in England: https://www.english-heritage.org.uk/</t>
  </si>
  <si>
    <t>Repair, Maintenance and Retrofit of traditional buildings skills research update commissioned by English Heritage, Historic Scotland and CITB. It delivered updates on the National Heritage Training Group (NHTG) reports, in England 2008 and again in 2013.</t>
  </si>
  <si>
    <t>The Country, Land and Business Association (CLA) represent 38,000 members. Together they manage or own at least a quarter of all England's listed buildings. http://www.cla.org.uk/</t>
  </si>
  <si>
    <t>The Chartered Institute for Archaeologists estimated that developers invested approximately £94.6m for England in funding archaeological investigations through the planning system in 2012/13.</t>
  </si>
  <si>
    <r>
      <t xml:space="preserve">National Churches Trust is a </t>
    </r>
    <r>
      <rPr>
        <b/>
        <sz val="11"/>
        <rFont val="Calibri"/>
        <family val="2"/>
        <scheme val="minor"/>
      </rPr>
      <t xml:space="preserve">national charity dedicated to promoting and supporting church buildings of historic, architectural and community value across the UK. </t>
    </r>
    <r>
      <rPr>
        <b/>
        <sz val="11"/>
        <color theme="1"/>
        <rFont val="Calibri"/>
        <family val="2"/>
        <scheme val="minor"/>
      </rPr>
      <t>For more information please go to: https://www.nationalchurchestrust.org/</t>
    </r>
  </si>
  <si>
    <t>No of projects awarded (and recommended) grants</t>
  </si>
  <si>
    <t>Historic Houses Members</t>
  </si>
  <si>
    <t>Based on data provided by those Members that responded to the HH Visitor Numbers Survey carried out in 2012. The HH does not conduct staff surveys every year - it is only for years in which a survey has been conducted that data is available. Consequently the figures are likely to understate the numbers of staff employed by Members.</t>
  </si>
  <si>
    <r>
      <rPr>
        <vertAlign val="superscript"/>
        <sz val="9"/>
        <color theme="1"/>
        <rFont val="Calibri"/>
        <family val="2"/>
        <scheme val="minor"/>
      </rPr>
      <t>1</t>
    </r>
    <r>
      <rPr>
        <sz val="9"/>
        <color theme="1"/>
        <rFont val="Calibri"/>
        <family val="2"/>
        <scheme val="minor"/>
      </rPr>
      <t>The NCT received a one-off grant from DCMS for the distribution of grants for capital projects in listed places of worship not in the care of the Church of England. 2013 was the last year in which NCT distributed grants from these funds.</t>
    </r>
  </si>
  <si>
    <t>2013</t>
  </si>
  <si>
    <r>
      <t>2012</t>
    </r>
    <r>
      <rPr>
        <b/>
        <vertAlign val="superscript"/>
        <sz val="11"/>
        <color theme="1"/>
        <rFont val="Calibri"/>
        <family val="2"/>
        <scheme val="minor"/>
      </rPr>
      <t>1</t>
    </r>
  </si>
  <si>
    <t>Source: Historic Houses</t>
  </si>
  <si>
    <t>HH properties spend £247m per year on goods and services – 46% of which is with local suppliers</t>
  </si>
  <si>
    <t>Contribute £496m per year into the economy as gross value added</t>
  </si>
  <si>
    <t>Estimated spend on regular repairs and maintenance across entire HH membership is £85 million per annum</t>
  </si>
  <si>
    <t>Value of outstanding urgent repairs across entire HH membership estimated to be almost £480 million, with value of outstanding other repairs almost £901 million. Addressing all outstanding repairs for the entire HH membership potential spend of £1.38 billion</t>
  </si>
  <si>
    <t>Source: DC Research, 2015 – extracted from ‘Economic and Social Contribution of Independently Owned Historic Houses and Gardens’ Main Report, October 2015; 2017 Historic Houses survey</t>
  </si>
  <si>
    <t>HH members generate 37,000 Full Time Equivalent jobs in direct, indirect and induced employment</t>
  </si>
  <si>
    <t>Sources: Heritage Market Survey 2015, Heritage Market Survey 2014, Landward 2015 (HMS14); Archaeology Labour Market Intelligence: Profiling the Profession, State of the Archaeological Market Report April 2012; State of the Archaeological Market Report 2018</t>
  </si>
  <si>
    <t>Source: Heritage Link (now Heritage Alliance)</t>
  </si>
  <si>
    <t>Grant-in aid - nominal</t>
  </si>
  <si>
    <t>Total Grant Expenditure - nominal</t>
  </si>
  <si>
    <t>Total Grant expenditure £ million in 2017/18 real prices (ONS GDP deflator October 2017)</t>
  </si>
  <si>
    <t>Grant-in-aid £ million in 2017/18 real prices (ONS GDP deflator October 2017)</t>
  </si>
  <si>
    <t>2018/19</t>
  </si>
  <si>
    <t>% change in grant expenditure 2002/03 to 2018/19</t>
  </si>
  <si>
    <t>% change in grant expenditure 2017/18 to 2018/19</t>
  </si>
  <si>
    <t>National Historic England Grants Spent by Type and Region 2018/19</t>
  </si>
  <si>
    <t>% change 2002/03 to 2018/19</t>
  </si>
  <si>
    <t>% change 2017/18 to 2018/19</t>
  </si>
  <si>
    <r>
      <t>Total Level 2&amp;3 Learner Starts-</t>
    </r>
    <r>
      <rPr>
        <sz val="16"/>
        <color theme="1"/>
        <rFont val="Calibri"/>
        <family val="2"/>
        <scheme val="minor"/>
      </rPr>
      <t>includes both publicly and non-publicly funded courses</t>
    </r>
  </si>
  <si>
    <t xml:space="preserve">Painters and decorators </t>
  </si>
  <si>
    <t>Plasterers and dry liners</t>
  </si>
  <si>
    <t>Specialist building operatives nec*</t>
  </si>
  <si>
    <t xml:space="preserve">Source:Ofqual </t>
  </si>
  <si>
    <t>Change 2012-2018</t>
  </si>
  <si>
    <t>Change 2017-2018</t>
  </si>
  <si>
    <t>Uptake of Historic Environment options in live 2019 Countryside Stewardship Agreements</t>
  </si>
  <si>
    <t>Pounds</t>
  </si>
  <si>
    <t>units</t>
  </si>
  <si>
    <t>HS2 - Take historic and archaeological features currently on cultivated land out of cultivation</t>
  </si>
  <si>
    <t>PA1 - Implementation plan (historic building restoration)</t>
  </si>
  <si>
    <t>PA2 - Feasibility study (historic building restoration)</t>
  </si>
  <si>
    <t xml:space="preserve">2019 Total </t>
  </si>
  <si>
    <t>Historic Houses represents the UK's biggest collection of historic houses, castles and gardens - all independently owned and managed: https://www.historichouses.org/</t>
  </si>
  <si>
    <t>Total estimated gross expenditure is £1billion from visits alone, £720m of which is spent off-site supporting local rural economies</t>
  </si>
  <si>
    <t>Cheshire West &amp; Chester Council*</t>
  </si>
  <si>
    <t>Stockport MBC*</t>
  </si>
  <si>
    <t>Boiler Engineering Skills Training Trust*</t>
  </si>
  <si>
    <t>Canal &amp; River Trust*</t>
  </si>
  <si>
    <t>Leeds City Council*</t>
  </si>
  <si>
    <t>National Heritage Training Group (NHTG)*</t>
  </si>
  <si>
    <t>National Trust for Places of Historic Interest or Natural Beauty*</t>
  </si>
  <si>
    <t>Prince's Foundation for Building Community*</t>
  </si>
  <si>
    <t>No. of Starters to March 2019</t>
  </si>
  <si>
    <t>No. of Completers to March 2019</t>
  </si>
  <si>
    <t>Funding for the historic environment  - National Lottery Heritage Fund</t>
  </si>
  <si>
    <t>1994/5 to 2018/19</t>
  </si>
  <si>
    <t>Source: National Lottery Heritage Fund</t>
  </si>
  <si>
    <t>Value of projects made by the Fund (£ million)</t>
  </si>
  <si>
    <t>Value of projects made by the Fund (£ million in 2018/19 Real Prices)</t>
  </si>
  <si>
    <t>Breakdown of Funding 1994/95 to 2018/19</t>
  </si>
  <si>
    <t>Value of NLHF Funding England 1994/95 to 2018/19</t>
  </si>
  <si>
    <t>Value of NLHF  Investment England 1994/95-2018/19: by AWARD GRANT PROGRAMME</t>
  </si>
  <si>
    <t xml:space="preserve"> Breakdown of Funding 1994/95 to 2018/19</t>
  </si>
  <si>
    <t>Area Summary</t>
  </si>
  <si>
    <t>London &amp; South</t>
  </si>
  <si>
    <t>Midlands and East</t>
  </si>
  <si>
    <t>North</t>
  </si>
  <si>
    <t>Note: 2018/19 Real Prices IC based on ONS GDP deflator, quarterly national accounts June 2019</t>
  </si>
  <si>
    <t>Awards For All, Homefront Recall, Microgrants</t>
  </si>
  <si>
    <t>Major Museums Archives and Libraries Programme</t>
  </si>
  <si>
    <t>Our/ Your Heritage</t>
  </si>
  <si>
    <t>Parks for People and Parks Initiatives</t>
  </si>
  <si>
    <t>Townscape Heritage/ THI</t>
  </si>
  <si>
    <t>Area Summary Data</t>
  </si>
  <si>
    <t>NLHF Value of projects made by area</t>
  </si>
  <si>
    <t>Midlands &amp; East</t>
  </si>
  <si>
    <t xml:space="preserve">Area total </t>
  </si>
  <si>
    <t>ONS GDP Deflator (June 2019)</t>
  </si>
  <si>
    <t>Area</t>
  </si>
  <si>
    <t>London &amp; South SUMMARY</t>
  </si>
  <si>
    <t>Per-capita spend (London &amp; South)</t>
  </si>
  <si>
    <t>Area success rate of all applications</t>
  </si>
  <si>
    <t>Back to other areas</t>
  </si>
  <si>
    <t>Midlands and East SUMMARY</t>
  </si>
  <si>
    <t>North SUMMARY</t>
  </si>
  <si>
    <t xml:space="preserve"> </t>
  </si>
  <si>
    <t>2014</t>
  </si>
  <si>
    <t>2015</t>
  </si>
  <si>
    <t>2016</t>
  </si>
  <si>
    <t>2017</t>
  </si>
  <si>
    <t xml:space="preserve">  </t>
  </si>
  <si>
    <t>2018</t>
  </si>
  <si>
    <t>Grant-in-aid £ million in 2018/19 real prices (ONS GDP deflator June 2019)</t>
  </si>
  <si>
    <t>To note: National Lottery Heritage Fund has amended the way in which it presents its data. It is now presented by the year in which money was first awarded to a project, rather than the year in which individual amounts were allocated. As such the figures may be different to those in previous years.</t>
  </si>
  <si>
    <r>
      <t>The National Lottery Heritage</t>
    </r>
    <r>
      <rPr>
        <b/>
        <vertAlign val="superscript"/>
        <sz val="11"/>
        <rFont val="Calibri"/>
        <family val="2"/>
        <scheme val="minor"/>
      </rPr>
      <t>1</t>
    </r>
    <r>
      <rPr>
        <b/>
        <sz val="11"/>
        <rFont val="Calibri"/>
        <family val="2"/>
        <scheme val="minor"/>
      </rPr>
      <t xml:space="preserve"> is the largest source of public funding for the historic environment in the UK.</t>
    </r>
  </si>
  <si>
    <r>
      <rPr>
        <vertAlign val="superscript"/>
        <sz val="11"/>
        <rFont val="Calibri"/>
        <family val="2"/>
        <scheme val="minor"/>
      </rPr>
      <t xml:space="preserve">1 </t>
    </r>
    <r>
      <rPr>
        <sz val="11"/>
        <rFont val="Calibri"/>
        <family val="2"/>
        <scheme val="minor"/>
      </rPr>
      <t xml:space="preserve">Prior to 2019, 'Heritage Lottery Fund' </t>
    </r>
  </si>
  <si>
    <t>% change 2006 to 2018</t>
  </si>
  <si>
    <t>% change 2017 to 2018</t>
  </si>
  <si>
    <t>% change 2009 to 2018</t>
  </si>
  <si>
    <r>
      <rPr>
        <vertAlign val="superscript"/>
        <sz val="9"/>
        <color theme="1"/>
        <rFont val="Calibri"/>
        <family val="2"/>
        <scheme val="minor"/>
      </rPr>
      <t>5</t>
    </r>
    <r>
      <rPr>
        <sz val="9"/>
        <color theme="1"/>
        <rFont val="Calibri"/>
        <family val="2"/>
        <scheme val="minor"/>
      </rPr>
      <t xml:space="preserve"> Data not collected in 2019</t>
    </r>
  </si>
  <si>
    <r>
      <t xml:space="preserve">2003 </t>
    </r>
    <r>
      <rPr>
        <b/>
        <vertAlign val="superscript"/>
        <sz val="11"/>
        <color theme="1"/>
        <rFont val="Calibri"/>
        <family val="2"/>
        <scheme val="minor"/>
      </rPr>
      <t>2</t>
    </r>
  </si>
  <si>
    <r>
      <t xml:space="preserve">2010 </t>
    </r>
    <r>
      <rPr>
        <b/>
        <vertAlign val="superscript"/>
        <sz val="11"/>
        <color theme="1"/>
        <rFont val="Calibri"/>
        <family val="2"/>
        <scheme val="minor"/>
      </rPr>
      <t>3</t>
    </r>
  </si>
  <si>
    <t xml:space="preserve">Department for Digital, Culture, Media and Sport </t>
  </si>
  <si>
    <t>The Department for Digital, Culture, Media and Sport is directly responsible for a number of important sources of funding for this historic environment. These include the Listed Places of Worship Grant Scheme and the Memorial Grant Schemes. For more information go to: www.culture.gov.uk</t>
  </si>
  <si>
    <t>Change 2017 to 2018</t>
  </si>
  <si>
    <t>% change 
2017 to 2018</t>
  </si>
  <si>
    <t>NLHF Investment 1994/95-2018/19</t>
  </si>
  <si>
    <t xml:space="preserve">NLHF funding </t>
  </si>
  <si>
    <t>Central Depratment</t>
  </si>
  <si>
    <t>Total Grant Expenditure £ million in 2017/19 real prices (ONS GDP deflator October 2019)</t>
  </si>
  <si>
    <t>Not collected in 2019</t>
  </si>
  <si>
    <t>% change 
2008 to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</si>
</sst>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4">
    <numFmt numFmtId="5" formatCode="&quot;£&quot;#,##0;\-&quot;£&quot;#,##0"/>
    <numFmt numFmtId="6" formatCode="&quot;£&quot;#,##0;[Red]\-&quot;£&quot;#,##0"/>
    <numFmt numFmtId="41" formatCode="_-* #,##0_-;\-* #,##0_-;_-* &quot;-&quot;_-;_-@_-"/>
    <numFmt numFmtId="44" formatCode="_-&quot;£&quot;* #,##0.00_-;\-&quot;£&quot;* #,##0.00_-;_-&quot;£&quot;* &quot;-&quot;??_-;_-@_-"/>
    <numFmt numFmtId="43" formatCode="_-* #,##0.00_-;\-* #,##0.00_-;_-* &quot;-&quot;??_-;_-@_-"/>
    <numFmt numFmtId="164" formatCode="0.0"/>
    <numFmt numFmtId="165" formatCode="_-* #,##0_-;\-* #,##0_-;_-* &quot;-&quot;??_-;_-@_-"/>
    <numFmt numFmtId="166" formatCode="_-&quot;£&quot;* #,##0_-;\-&quot;£&quot;* #,##0_-;_-&quot;£&quot;* &quot;-&quot;??_-;_-@_-"/>
    <numFmt numFmtId="167" formatCode="#,##0.0"/>
    <numFmt numFmtId="168" formatCode="&quot;£&quot;#,##0.0;[Red]\-&quot;£&quot;#,##0.0"/>
    <numFmt numFmtId="169" formatCode="0.000"/>
    <numFmt numFmtId="170" formatCode="_-* #,##0.000_-;\-* #,##0.000_-;_-* &quot;-&quot;??_-;_-@_-"/>
    <numFmt numFmtId="171" formatCode="[$£-809]#,##0"/>
    <numFmt numFmtId="172" formatCode="0.0%"/>
    <numFmt numFmtId="173" formatCode="#,##0.00[$%-809]"/>
    <numFmt numFmtId="174" formatCode="0.00[$%-809]"/>
    <numFmt numFmtId="175" formatCode="&quot;£&quot;#,##0"/>
    <numFmt numFmtId="176" formatCode="&quot;£&quot;#,##0.00"/>
    <numFmt numFmtId="177" formatCode="_-* #,##0.0_-;\-* #,##0.0_-;_-* &quot;-&quot;??_-;_-@_-"/>
    <numFmt numFmtId="178" formatCode="0.0000"/>
    <numFmt numFmtId="179" formatCode="#\ ##0"/>
    <numFmt numFmtId="180" formatCode="&quot;to &quot;0.0000;&quot;to &quot;\-0.0000;&quot;to 0&quot;"/>
    <numFmt numFmtId="181" formatCode="#,##0;\-#,##0;\-"/>
    <numFmt numFmtId="182" formatCode="[&lt;0.0001]&quot;&lt;0.0001&quot;;0.0000"/>
    <numFmt numFmtId="183" formatCode="#,##0.0,,;\-#,##0.0,,;\-"/>
    <numFmt numFmtId="184" formatCode="#,##0,;\-#,##0,;\-"/>
    <numFmt numFmtId="185" formatCode="0.0%;\-0.0%;\-"/>
    <numFmt numFmtId="186" formatCode="#,##0.0,,;\-#,##0.0,,"/>
    <numFmt numFmtId="187" formatCode="#,##0,;\-#,##0,"/>
    <numFmt numFmtId="188" formatCode="0.0%;\-0.0%"/>
    <numFmt numFmtId="189" formatCode="#,##0.0_-;\(#,##0.0\);_-* &quot;-&quot;??_-"/>
    <numFmt numFmtId="190" formatCode="_-[$€-2]* #,##0.00_-;\-[$€-2]* #,##0.00_-;_-[$€-2]* &quot;-&quot;??_-"/>
    <numFmt numFmtId="191" formatCode="#,##0.0000"/>
    <numFmt numFmtId="192" formatCode="&quot;£&quot;#,##0.0"/>
  </numFmts>
  <fonts count="14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sz val="8"/>
      <color theme="1"/>
      <name val="Calibri"/>
      <family val="2"/>
      <scheme val="minor"/>
    </font>
    <font>
      <b/>
      <sz val="20"/>
      <color theme="1"/>
      <name val="Calibri"/>
      <family val="2"/>
      <scheme val="minor"/>
    </font>
    <font>
      <sz val="9"/>
      <color theme="1"/>
      <name val="Calibri"/>
      <family val="2"/>
      <scheme val="minor"/>
    </font>
    <font>
      <b/>
      <sz val="10"/>
      <name val="Arial"/>
      <family val="2"/>
    </font>
    <font>
      <b/>
      <sz val="18"/>
      <name val="Arial"/>
      <family val="2"/>
    </font>
    <font>
      <sz val="10"/>
      <name val="Arial"/>
      <family val="2"/>
    </font>
    <font>
      <u/>
      <sz val="10"/>
      <color indexed="12"/>
      <name val="Arial"/>
      <family val="2"/>
    </font>
    <font>
      <sz val="8"/>
      <name val="Arial"/>
      <family val="2"/>
    </font>
    <font>
      <b/>
      <sz val="8"/>
      <name val="Arial"/>
      <family val="2"/>
    </font>
    <font>
      <sz val="10"/>
      <color indexed="8"/>
      <name val="Arial"/>
      <family val="2"/>
    </font>
    <font>
      <b/>
      <sz val="9"/>
      <color indexed="8"/>
      <name val="Arial"/>
      <family val="2"/>
    </font>
    <font>
      <b/>
      <sz val="10"/>
      <color indexed="8"/>
      <name val="Arial"/>
      <family val="2"/>
    </font>
    <font>
      <b/>
      <sz val="12"/>
      <name val="Arial"/>
      <family val="2"/>
    </font>
    <font>
      <sz val="10"/>
      <color indexed="10"/>
      <name val="Arial"/>
      <family val="2"/>
    </font>
    <font>
      <sz val="11"/>
      <color indexed="10"/>
      <name val="Arial"/>
      <family val="2"/>
    </font>
    <font>
      <b/>
      <sz val="16"/>
      <color theme="1"/>
      <name val="Calibri"/>
      <family val="2"/>
      <scheme val="minor"/>
    </font>
    <font>
      <sz val="11"/>
      <name val="Calibri"/>
      <family val="2"/>
      <scheme val="minor"/>
    </font>
    <font>
      <b/>
      <sz val="11"/>
      <name val="Calibri"/>
      <family val="2"/>
      <scheme val="minor"/>
    </font>
    <font>
      <b/>
      <sz val="20"/>
      <name val="Calibri"/>
      <family val="2"/>
      <scheme val="minor"/>
    </font>
    <font>
      <sz val="9"/>
      <name val="Calibri"/>
      <family val="2"/>
      <scheme val="minor"/>
    </font>
    <font>
      <sz val="12"/>
      <color theme="1"/>
      <name val="Arial"/>
      <family val="2"/>
    </font>
    <font>
      <i/>
      <sz val="12"/>
      <color theme="1"/>
      <name val="Arial"/>
      <family val="2"/>
    </font>
    <font>
      <sz val="10"/>
      <color theme="1"/>
      <name val="Times New Roman"/>
      <family val="1"/>
    </font>
    <font>
      <sz val="9"/>
      <color rgb="FF000000"/>
      <name val="Arial"/>
      <family val="2"/>
    </font>
    <font>
      <b/>
      <sz val="9"/>
      <color theme="1"/>
      <name val="Arial"/>
      <family val="2"/>
    </font>
    <font>
      <sz val="9"/>
      <color theme="1"/>
      <name val="Arial"/>
      <family val="2"/>
    </font>
    <font>
      <sz val="11"/>
      <color indexed="8"/>
      <name val="Calibri"/>
      <family val="2"/>
    </font>
    <font>
      <i/>
      <sz val="10"/>
      <name val="Arial"/>
      <family val="2"/>
    </font>
    <font>
      <sz val="10"/>
      <name val="System"/>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18"/>
      <name val="Arial"/>
      <family val="2"/>
    </font>
    <font>
      <sz val="9"/>
      <name val="Arial"/>
      <family val="2"/>
    </font>
    <font>
      <sz val="8"/>
      <name val="Times New Roman"/>
      <family val="1"/>
    </font>
    <font>
      <i/>
      <sz val="8"/>
      <name val="Times New Roman"/>
      <family val="1"/>
    </font>
    <font>
      <b/>
      <sz val="9"/>
      <color indexed="18"/>
      <name val="Arial"/>
      <family val="2"/>
    </font>
    <font>
      <b/>
      <i/>
      <sz val="10"/>
      <name val="Arial"/>
      <family val="2"/>
    </font>
    <font>
      <sz val="7"/>
      <name val="Arial"/>
      <family val="2"/>
    </font>
    <font>
      <b/>
      <sz val="10"/>
      <name val="Tahoma"/>
      <family val="2"/>
    </font>
    <font>
      <sz val="10"/>
      <name val="Tahoma"/>
      <family val="2"/>
    </font>
    <font>
      <i/>
      <sz val="7"/>
      <name val="Arial"/>
      <family val="2"/>
    </font>
    <font>
      <b/>
      <sz val="8"/>
      <color indexed="12"/>
      <name val="Arial"/>
      <family val="2"/>
    </font>
    <font>
      <i/>
      <sz val="8"/>
      <color indexed="12"/>
      <name val="Arial"/>
      <family val="2"/>
    </font>
    <font>
      <i/>
      <sz val="8"/>
      <name val="Arial"/>
      <family val="2"/>
    </font>
    <font>
      <b/>
      <sz val="11"/>
      <color indexed="55"/>
      <name val="Arial"/>
      <family val="2"/>
    </font>
    <font>
      <b/>
      <sz val="12"/>
      <color indexed="12"/>
      <name val="Arial"/>
      <family val="2"/>
    </font>
    <font>
      <b/>
      <i/>
      <sz val="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b/>
      <sz val="11"/>
      <name val="Times New Roman"/>
      <family val="1"/>
    </font>
    <font>
      <u/>
      <sz val="10"/>
      <color theme="10"/>
      <name val="System"/>
      <family val="2"/>
    </font>
    <font>
      <u/>
      <sz val="11"/>
      <color theme="10"/>
      <name val="Calibri"/>
      <family val="2"/>
    </font>
    <font>
      <sz val="11"/>
      <color theme="0"/>
      <name val="Calibri"/>
      <family val="2"/>
      <scheme val="minor"/>
    </font>
    <font>
      <sz val="10"/>
      <name val="Calibri"/>
      <family val="2"/>
      <scheme val="minor"/>
    </font>
    <font>
      <b/>
      <sz val="18"/>
      <name val="Calibri"/>
      <family val="2"/>
      <scheme val="minor"/>
    </font>
    <font>
      <b/>
      <sz val="10"/>
      <name val="Calibri"/>
      <family val="2"/>
      <scheme val="minor"/>
    </font>
    <font>
      <u/>
      <sz val="11"/>
      <color indexed="12"/>
      <name val="Calibri"/>
      <family val="2"/>
      <scheme val="minor"/>
    </font>
    <font>
      <sz val="16"/>
      <name val="Calibri"/>
      <family val="2"/>
      <scheme val="minor"/>
    </font>
    <font>
      <vertAlign val="superscript"/>
      <sz val="8"/>
      <name val="Calibri"/>
      <family val="2"/>
      <scheme val="minor"/>
    </font>
    <font>
      <sz val="8"/>
      <name val="Calibri"/>
      <family val="2"/>
      <scheme val="minor"/>
    </font>
    <font>
      <b/>
      <sz val="8"/>
      <name val="Calibri"/>
      <family val="2"/>
      <scheme val="minor"/>
    </font>
    <font>
      <b/>
      <sz val="16"/>
      <name val="Calibri"/>
      <family val="2"/>
      <scheme val="minor"/>
    </font>
    <font>
      <sz val="10"/>
      <color indexed="8"/>
      <name val="Calibri"/>
      <family val="2"/>
      <scheme val="minor"/>
    </font>
    <font>
      <sz val="10"/>
      <color indexed="9"/>
      <name val="Calibri"/>
      <family val="2"/>
      <scheme val="minor"/>
    </font>
    <font>
      <sz val="9"/>
      <color indexed="9"/>
      <name val="Calibri"/>
      <family val="2"/>
      <scheme val="minor"/>
    </font>
    <font>
      <b/>
      <sz val="9"/>
      <color indexed="8"/>
      <name val="Calibri"/>
      <family val="2"/>
      <scheme val="minor"/>
    </font>
    <font>
      <b/>
      <sz val="8"/>
      <color indexed="8"/>
      <name val="Calibri"/>
      <family val="2"/>
      <scheme val="minor"/>
    </font>
    <font>
      <b/>
      <sz val="10"/>
      <color indexed="8"/>
      <name val="Calibri"/>
      <family val="2"/>
      <scheme val="minor"/>
    </font>
    <font>
      <u/>
      <sz val="10"/>
      <color indexed="12"/>
      <name val="Calibri"/>
      <family val="2"/>
      <scheme val="minor"/>
    </font>
    <font>
      <b/>
      <u/>
      <sz val="10"/>
      <color indexed="10"/>
      <name val="Calibri"/>
      <family val="2"/>
      <scheme val="minor"/>
    </font>
    <font>
      <i/>
      <sz val="10"/>
      <name val="Calibri"/>
      <family val="2"/>
      <scheme val="minor"/>
    </font>
    <font>
      <sz val="10"/>
      <color indexed="10"/>
      <name val="Calibri"/>
      <family val="2"/>
      <scheme val="minor"/>
    </font>
    <font>
      <b/>
      <sz val="12"/>
      <name val="Calibri"/>
      <family val="2"/>
      <scheme val="minor"/>
    </font>
    <font>
      <sz val="12"/>
      <name val="Calibri"/>
      <family val="2"/>
      <scheme val="minor"/>
    </font>
    <font>
      <vertAlign val="superscript"/>
      <sz val="11"/>
      <name val="Calibri"/>
      <family val="2"/>
      <scheme val="minor"/>
    </font>
    <font>
      <vertAlign val="superscript"/>
      <sz val="11"/>
      <color theme="1"/>
      <name val="Calibri"/>
      <family val="2"/>
      <scheme val="minor"/>
    </font>
    <font>
      <vertAlign val="superscript"/>
      <sz val="9"/>
      <color theme="1"/>
      <name val="Calibri"/>
      <family val="2"/>
      <scheme val="minor"/>
    </font>
    <font>
      <b/>
      <vertAlign val="superscript"/>
      <sz val="11"/>
      <name val="Calibri"/>
      <family val="2"/>
      <scheme val="minor"/>
    </font>
    <font>
      <b/>
      <vertAlign val="superscript"/>
      <sz val="11"/>
      <color theme="1"/>
      <name val="Calibri"/>
      <family val="2"/>
      <scheme val="minor"/>
    </font>
    <font>
      <b/>
      <sz val="18"/>
      <color theme="1"/>
      <name val="Calibri"/>
      <family val="2"/>
      <scheme val="minor"/>
    </font>
    <font>
      <b/>
      <sz val="22"/>
      <color theme="1"/>
      <name val="Calibri"/>
      <family val="2"/>
      <scheme val="minor"/>
    </font>
    <font>
      <vertAlign val="superscript"/>
      <sz val="11"/>
      <color indexed="8"/>
      <name val="Calibri"/>
      <family val="2"/>
    </font>
    <font>
      <vertAlign val="superscript"/>
      <sz val="9"/>
      <color indexed="8"/>
      <name val="Calibri"/>
      <family val="2"/>
    </font>
    <font>
      <sz val="9"/>
      <color indexed="8"/>
      <name val="Calibri"/>
      <family val="2"/>
    </font>
    <font>
      <vertAlign val="superscript"/>
      <sz val="8"/>
      <color indexed="8"/>
      <name val="Calibri"/>
      <family val="2"/>
    </font>
    <font>
      <sz val="8"/>
      <color indexed="8"/>
      <name val="Calibri"/>
      <family val="2"/>
    </font>
    <font>
      <sz val="11"/>
      <color theme="1"/>
      <name val="Arial"/>
      <family val="2"/>
    </font>
    <font>
      <b/>
      <sz val="11"/>
      <color theme="1"/>
      <name val="Arial"/>
      <family val="2"/>
    </font>
    <font>
      <sz val="11"/>
      <color indexed="8"/>
      <name val="Arial"/>
      <family val="2"/>
    </font>
    <font>
      <b/>
      <sz val="11"/>
      <color indexed="8"/>
      <name val="Arial"/>
      <family val="2"/>
    </font>
    <font>
      <sz val="11"/>
      <color indexed="63"/>
      <name val="Calibri"/>
      <family val="2"/>
      <scheme val="minor"/>
    </font>
    <font>
      <sz val="10"/>
      <color theme="1"/>
      <name val="Calibri"/>
      <family val="2"/>
      <scheme val="minor"/>
    </font>
    <font>
      <b/>
      <sz val="10"/>
      <color theme="1"/>
      <name val="Calibri"/>
      <family val="2"/>
      <scheme val="minor"/>
    </font>
    <font>
      <vertAlign val="superscript"/>
      <sz val="10"/>
      <color theme="1"/>
      <name val="Calibri"/>
      <family val="2"/>
      <scheme val="minor"/>
    </font>
    <font>
      <b/>
      <sz val="10"/>
      <color rgb="FF000000"/>
      <name val="Arial"/>
      <family val="2"/>
    </font>
    <font>
      <sz val="10"/>
      <color rgb="FF000000"/>
      <name val="Arial"/>
      <family val="2"/>
    </font>
    <font>
      <b/>
      <sz val="14"/>
      <color theme="1"/>
      <name val="Calibri"/>
      <family val="2"/>
      <scheme val="minor"/>
    </font>
    <font>
      <sz val="10"/>
      <color theme="0"/>
      <name val="Calibri"/>
      <family val="2"/>
      <scheme val="minor"/>
    </font>
    <font>
      <b/>
      <sz val="16"/>
      <color theme="0"/>
      <name val="Calibri"/>
      <family val="2"/>
      <scheme val="minor"/>
    </font>
    <font>
      <i/>
      <sz val="10"/>
      <color theme="1"/>
      <name val="Arial"/>
      <family val="2"/>
    </font>
    <font>
      <sz val="12"/>
      <name val="Calibri"/>
      <family val="2"/>
    </font>
    <font>
      <b/>
      <sz val="12"/>
      <name val="Calibri"/>
      <family val="2"/>
    </font>
    <font>
      <sz val="12"/>
      <color rgb="FF000000"/>
      <name val="Calibri"/>
      <family val="2"/>
    </font>
    <font>
      <sz val="11"/>
      <color theme="5" tint="-0.499984740745262"/>
      <name val="Calibri"/>
      <family val="2"/>
      <scheme val="minor"/>
    </font>
    <font>
      <i/>
      <sz val="11"/>
      <name val="Calibri"/>
      <family val="2"/>
      <scheme val="minor"/>
    </font>
    <font>
      <b/>
      <sz val="11"/>
      <color theme="0"/>
      <name val="Calibri"/>
      <family val="2"/>
      <scheme val="minor"/>
    </font>
    <font>
      <sz val="16"/>
      <color theme="1"/>
      <name val="Calibri"/>
      <family val="2"/>
      <scheme val="minor"/>
    </font>
    <font>
      <sz val="12"/>
      <color theme="1"/>
      <name val="Calibri"/>
      <family val="2"/>
      <scheme val="minor"/>
    </font>
    <font>
      <sz val="12"/>
      <color rgb="FF000000"/>
      <name val="Calibri"/>
      <family val="2"/>
      <scheme val="minor"/>
    </font>
    <font>
      <b/>
      <sz val="12"/>
      <color theme="1"/>
      <name val="Calibri"/>
      <family val="2"/>
      <scheme val="minor"/>
    </font>
    <font>
      <b/>
      <sz val="11"/>
      <color indexed="8"/>
      <name val="Calibri"/>
      <family val="2"/>
      <scheme val="minor"/>
    </font>
    <font>
      <b/>
      <sz val="11"/>
      <color theme="1"/>
      <name val="Calibri"/>
      <family val="2"/>
      <scheme val="minor"/>
    </font>
  </fonts>
  <fills count="56">
    <fill>
      <patternFill patternType="none"/>
    </fill>
    <fill>
      <patternFill patternType="gray125"/>
    </fill>
    <fill>
      <patternFill patternType="solid">
        <fgColor rgb="FF92D050"/>
        <bgColor indexed="64"/>
      </patternFill>
    </fill>
    <fill>
      <patternFill patternType="solid">
        <fgColor indexed="13"/>
        <bgColor indexed="64"/>
      </patternFill>
    </fill>
    <fill>
      <patternFill patternType="solid">
        <fgColor indexed="10"/>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rgb="FF002060"/>
        <bgColor indexed="64"/>
      </patternFill>
    </fill>
    <fill>
      <patternFill patternType="solid">
        <fgColor indexed="9"/>
        <bgColor indexed="9"/>
      </patternFill>
    </fill>
    <fill>
      <patternFill patternType="solid">
        <fgColor theme="4" tint="0.79998168889431442"/>
        <bgColor indexed="64"/>
      </patternFill>
    </fill>
    <fill>
      <patternFill patternType="solid">
        <fgColor rgb="FFFFFFFF"/>
        <bgColor rgb="FF000000"/>
      </patternFill>
    </fill>
    <fill>
      <patternFill patternType="solid">
        <fgColor rgb="FFFFFFFF"/>
        <bgColor rgb="FFFFFFFF"/>
      </patternFill>
    </fill>
    <fill>
      <patternFill patternType="solid">
        <fgColor theme="4" tint="0.79998168889431442"/>
        <bgColor theme="4" tint="0.79998168889431442"/>
      </patternFill>
    </fill>
    <fill>
      <patternFill patternType="solid">
        <fgColor theme="3" tint="0.79998168889431442"/>
        <bgColor indexed="64"/>
      </patternFill>
    </fill>
    <fill>
      <patternFill patternType="solid">
        <fgColor theme="3" tint="0.79998168889431442"/>
        <bgColor theme="4" tint="0.79998168889431442"/>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style="thin">
        <color indexed="64"/>
      </right>
      <top/>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style="thin">
        <color indexed="32"/>
      </left>
      <right/>
      <top style="thin">
        <color indexed="32"/>
      </top>
      <bottom/>
      <diagonal/>
    </border>
    <border>
      <left style="thin">
        <color indexed="32"/>
      </left>
      <right style="thin">
        <color indexed="32"/>
      </right>
      <top style="thin">
        <color indexed="32"/>
      </top>
      <bottom/>
      <diagonal/>
    </border>
    <border>
      <left style="thin">
        <color indexed="8"/>
      </left>
      <right style="thin">
        <color indexed="8"/>
      </right>
      <top/>
      <bottom/>
      <diagonal/>
    </border>
  </borders>
  <cellStyleXfs count="351">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alignment vertical="top"/>
      <protection locked="0"/>
    </xf>
    <xf numFmtId="0" fontId="11" fillId="0" borderId="0"/>
    <xf numFmtId="0" fontId="12" fillId="0" borderId="0" applyNumberFormat="0" applyFill="0" applyBorder="0" applyAlignment="0" applyProtection="0">
      <alignment vertical="top"/>
      <protection locked="0"/>
    </xf>
    <xf numFmtId="0" fontId="15" fillId="0" borderId="0">
      <alignment vertical="top"/>
    </xf>
    <xf numFmtId="43" fontId="11" fillId="0" borderId="0" applyFont="0" applyFill="0" applyBorder="0" applyAlignment="0" applyProtection="0"/>
    <xf numFmtId="0" fontId="1" fillId="0" borderId="0"/>
    <xf numFmtId="0" fontId="1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51" fillId="0" borderId="17" applyNumberFormat="0" applyFill="0" applyProtection="0">
      <alignment horizontal="center"/>
    </xf>
    <xf numFmtId="164" fontId="11" fillId="0" borderId="0" applyFont="0" applyFill="0" applyBorder="0" applyProtection="0">
      <alignment horizontal="right"/>
    </xf>
    <xf numFmtId="164" fontId="11" fillId="0" borderId="0" applyFont="0" applyFill="0" applyBorder="0" applyProtection="0">
      <alignment horizontal="right"/>
    </xf>
    <xf numFmtId="0" fontId="32" fillId="6" borderId="0" applyNumberFormat="0" applyBorder="0" applyAlignment="0" applyProtection="0"/>
    <xf numFmtId="0" fontId="32" fillId="7"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169" fontId="11" fillId="0" borderId="0" applyFont="0" applyFill="0" applyBorder="0" applyProtection="0">
      <alignment horizontal="right"/>
    </xf>
    <xf numFmtId="169" fontId="11" fillId="0" borderId="0" applyFont="0" applyFill="0" applyBorder="0" applyProtection="0">
      <alignment horizontal="right"/>
    </xf>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9" borderId="0" applyNumberFormat="0" applyBorder="0" applyAlignment="0" applyProtection="0"/>
    <xf numFmtId="0" fontId="32" fillId="12" borderId="0" applyNumberFormat="0" applyBorder="0" applyAlignment="0" applyProtection="0"/>
    <xf numFmtId="0" fontId="32" fillId="15" borderId="0" applyNumberFormat="0" applyBorder="0" applyAlignment="0" applyProtection="0"/>
    <xf numFmtId="178" fontId="11" fillId="0" borderId="0" applyFont="0" applyFill="0" applyBorder="0" applyProtection="0">
      <alignment horizontal="right"/>
    </xf>
    <xf numFmtId="178" fontId="11" fillId="0" borderId="0" applyFont="0" applyFill="0" applyBorder="0" applyProtection="0">
      <alignment horizontal="right"/>
    </xf>
    <xf numFmtId="0" fontId="35" fillId="16"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35" fillId="22"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23" borderId="0" applyNumberFormat="0" applyBorder="0" applyAlignment="0" applyProtection="0"/>
    <xf numFmtId="0" fontId="36" fillId="7" borderId="0" applyNumberFormat="0" applyBorder="0" applyAlignment="0" applyProtection="0"/>
    <xf numFmtId="189" fontId="11" fillId="0" borderId="0" applyBorder="0"/>
    <xf numFmtId="0" fontId="37" fillId="24" borderId="18" applyNumberFormat="0" applyAlignment="0" applyProtection="0"/>
    <xf numFmtId="0" fontId="38" fillId="25" borderId="19" applyNumberFormat="0" applyAlignment="0" applyProtection="0"/>
    <xf numFmtId="178" fontId="52" fillId="0" borderId="0" applyFont="0" applyFill="0" applyBorder="0" applyProtection="0">
      <alignment horizontal="right"/>
    </xf>
    <xf numFmtId="180" fontId="52" fillId="0" borderId="0" applyFont="0" applyFill="0" applyBorder="0" applyProtection="0">
      <alignment horizontal="left"/>
    </xf>
    <xf numFmtId="41" fontId="34" fillId="0" borderId="0" applyFont="0" applyFill="0" applyBorder="0" applyAlignment="0" applyProtection="0"/>
    <xf numFmtId="41" fontId="3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64" fillId="0" borderId="12" applyNumberFormat="0" applyBorder="0" applyAlignment="0" applyProtection="0">
      <alignment horizontal="right" vertical="center"/>
    </xf>
    <xf numFmtId="190" fontId="11" fillId="0" borderId="0" applyFont="0" applyFill="0" applyBorder="0" applyAlignment="0" applyProtection="0"/>
    <xf numFmtId="0" fontId="39" fillId="0" borderId="0" applyNumberFormat="0" applyFill="0" applyBorder="0" applyAlignment="0" applyProtection="0"/>
    <xf numFmtId="0" fontId="20" fillId="0" borderId="0">
      <alignment horizontal="right"/>
      <protection locked="0"/>
    </xf>
    <xf numFmtId="0" fontId="53" fillId="0" borderId="0">
      <alignment horizontal="left"/>
    </xf>
    <xf numFmtId="0" fontId="54" fillId="0" borderId="0">
      <alignment horizontal="left"/>
    </xf>
    <xf numFmtId="0" fontId="11" fillId="0" borderId="0" applyFont="0" applyFill="0" applyBorder="0" applyProtection="0">
      <alignment horizontal="right"/>
    </xf>
    <xf numFmtId="0" fontId="11" fillId="0" borderId="0" applyFont="0" applyFill="0" applyBorder="0" applyProtection="0">
      <alignment horizontal="right"/>
    </xf>
    <xf numFmtId="0" fontId="40" fillId="8" borderId="0" applyNumberFormat="0" applyBorder="0" applyAlignment="0" applyProtection="0"/>
    <xf numFmtId="38" fontId="13" fillId="26" borderId="0" applyNumberFormat="0" applyBorder="0" applyAlignment="0" applyProtection="0"/>
    <xf numFmtId="0" fontId="55" fillId="27" borderId="20" applyProtection="0">
      <alignment horizontal="right"/>
    </xf>
    <xf numFmtId="0" fontId="16" fillId="27" borderId="0" applyProtection="0">
      <alignment horizontal="left"/>
    </xf>
    <xf numFmtId="0" fontId="41" fillId="0" borderId="21" applyNumberFormat="0" applyFill="0" applyAlignment="0" applyProtection="0"/>
    <xf numFmtId="0" fontId="65" fillId="0" borderId="0">
      <alignment vertical="top" wrapText="1"/>
    </xf>
    <xf numFmtId="0" fontId="65" fillId="0" borderId="0">
      <alignment vertical="top" wrapText="1"/>
    </xf>
    <xf numFmtId="0" fontId="65" fillId="0" borderId="0">
      <alignment vertical="top" wrapText="1"/>
    </xf>
    <xf numFmtId="0" fontId="65" fillId="0" borderId="0">
      <alignment vertical="top" wrapText="1"/>
    </xf>
    <xf numFmtId="0" fontId="42" fillId="0" borderId="22" applyNumberFormat="0" applyFill="0" applyAlignment="0" applyProtection="0"/>
    <xf numFmtId="181" fontId="18" fillId="0" borderId="0" applyNumberFormat="0" applyFill="0" applyAlignment="0" applyProtection="0"/>
    <xf numFmtId="0" fontId="43" fillId="0" borderId="23" applyNumberFormat="0" applyFill="0" applyAlignment="0" applyProtection="0"/>
    <xf numFmtId="181" fontId="66" fillId="0" borderId="0" applyNumberFormat="0" applyFill="0" applyAlignment="0" applyProtection="0"/>
    <xf numFmtId="0" fontId="43" fillId="0" borderId="0" applyNumberFormat="0" applyFill="0" applyBorder="0" applyAlignment="0" applyProtection="0"/>
    <xf numFmtId="181" fontId="9" fillId="0" borderId="0" applyNumberFormat="0" applyFill="0" applyAlignment="0" applyProtection="0"/>
    <xf numFmtId="181" fontId="56" fillId="0" borderId="0" applyNumberFormat="0" applyFill="0" applyAlignment="0" applyProtection="0"/>
    <xf numFmtId="181" fontId="33" fillId="0" borderId="0" applyNumberFormat="0" applyFill="0" applyAlignment="0" applyProtection="0"/>
    <xf numFmtId="181" fontId="33" fillId="0" borderId="0" applyNumberFormat="0" applyFont="0" applyFill="0" applyBorder="0" applyAlignment="0" applyProtection="0"/>
    <xf numFmtId="181" fontId="33" fillId="0" borderId="0" applyNumberFormat="0" applyFont="0" applyFill="0" applyBorder="0" applyAlignment="0" applyProtection="0"/>
    <xf numFmtId="0" fontId="79"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57" fillId="0" borderId="0" applyFill="0" applyBorder="0" applyProtection="0">
      <alignment horizontal="left"/>
    </xf>
    <xf numFmtId="10" fontId="13" fillId="28" borderId="1" applyNumberFormat="0" applyBorder="0" applyAlignment="0" applyProtection="0"/>
    <xf numFmtId="0" fontId="44" fillId="11" borderId="18" applyNumberFormat="0" applyAlignment="0" applyProtection="0"/>
    <xf numFmtId="0" fontId="44" fillId="11" borderId="18" applyNumberFormat="0" applyAlignment="0" applyProtection="0"/>
    <xf numFmtId="0" fontId="44" fillId="11" borderId="18" applyNumberFormat="0" applyAlignment="0" applyProtection="0"/>
    <xf numFmtId="0" fontId="44" fillId="11" borderId="18" applyNumberFormat="0" applyAlignment="0" applyProtection="0"/>
    <xf numFmtId="0" fontId="44" fillId="11" borderId="18" applyNumberFormat="0" applyAlignment="0" applyProtection="0"/>
    <xf numFmtId="0" fontId="44" fillId="11" borderId="18" applyNumberFormat="0" applyAlignment="0" applyProtection="0"/>
    <xf numFmtId="0" fontId="44" fillId="11" borderId="18" applyNumberFormat="0" applyAlignment="0" applyProtection="0"/>
    <xf numFmtId="0" fontId="44" fillId="11" borderId="18" applyNumberFormat="0" applyAlignment="0" applyProtection="0"/>
    <xf numFmtId="0" fontId="44" fillId="11" borderId="18" applyNumberFormat="0" applyAlignment="0" applyProtection="0"/>
    <xf numFmtId="0" fontId="44" fillId="11" borderId="18" applyNumberFormat="0" applyAlignment="0" applyProtection="0"/>
    <xf numFmtId="0" fontId="44" fillId="11" borderId="18" applyNumberFormat="0" applyAlignment="0" applyProtection="0"/>
    <xf numFmtId="0" fontId="44" fillId="11" borderId="18" applyNumberFormat="0" applyAlignment="0" applyProtection="0"/>
    <xf numFmtId="0" fontId="44" fillId="11" borderId="18" applyNumberFormat="0" applyAlignment="0" applyProtection="0"/>
    <xf numFmtId="0" fontId="44" fillId="11" borderId="18" applyNumberFormat="0" applyAlignment="0" applyProtection="0"/>
    <xf numFmtId="0" fontId="44" fillId="11" borderId="18" applyNumberFormat="0" applyAlignment="0" applyProtection="0"/>
    <xf numFmtId="0" fontId="44" fillId="11" borderId="18" applyNumberFormat="0" applyAlignment="0" applyProtection="0"/>
    <xf numFmtId="0" fontId="44" fillId="11" borderId="18" applyNumberFormat="0" applyAlignment="0" applyProtection="0"/>
    <xf numFmtId="0" fontId="44" fillId="11" borderId="18" applyNumberFormat="0" applyAlignment="0" applyProtection="0"/>
    <xf numFmtId="0" fontId="55" fillId="0" borderId="24" applyProtection="0">
      <alignment horizontal="right"/>
    </xf>
    <xf numFmtId="0" fontId="55" fillId="0" borderId="20" applyProtection="0">
      <alignment horizontal="right"/>
    </xf>
    <xf numFmtId="0" fontId="55" fillId="0" borderId="25" applyProtection="0">
      <alignment horizontal="center"/>
      <protection locked="0"/>
    </xf>
    <xf numFmtId="0" fontId="45" fillId="0" borderId="26" applyNumberFormat="0" applyFill="0" applyAlignment="0" applyProtection="0"/>
    <xf numFmtId="0" fontId="11" fillId="0" borderId="0"/>
    <xf numFmtId="0" fontId="11" fillId="0" borderId="0"/>
    <xf numFmtId="0" fontId="11" fillId="0" borderId="0"/>
    <xf numFmtId="1" fontId="11" fillId="0" borderId="0" applyFont="0" applyFill="0" applyBorder="0" applyProtection="0">
      <alignment horizontal="right"/>
    </xf>
    <xf numFmtId="1" fontId="11" fillId="0" borderId="0" applyFont="0" applyFill="0" applyBorder="0" applyProtection="0">
      <alignment horizontal="right"/>
    </xf>
    <xf numFmtId="0" fontId="46" fillId="29" borderId="0" applyNumberFormat="0" applyBorder="0" applyAlignment="0" applyProtection="0"/>
    <xf numFmtId="0" fontId="67" fillId="0" borderId="0"/>
    <xf numFmtId="0" fontId="67" fillId="0" borderId="0"/>
    <xf numFmtId="0" fontId="67" fillId="0" borderId="0"/>
    <xf numFmtId="0" fontId="67" fillId="0" borderId="0"/>
    <xf numFmtId="0" fontId="67" fillId="0" borderId="0"/>
    <xf numFmtId="179" fontId="34" fillId="0" borderId="0"/>
    <xf numFmtId="0" fontId="11" fillId="0" borderId="0">
      <alignment vertical="top"/>
    </xf>
    <xf numFmtId="0" fontId="1" fillId="0" borderId="0"/>
    <xf numFmtId="0" fontId="1" fillId="0" borderId="0"/>
    <xf numFmtId="0" fontId="11"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alignment vertical="top"/>
    </xf>
    <xf numFmtId="0" fontId="1" fillId="0" borderId="0"/>
    <xf numFmtId="0" fontId="11" fillId="0" borderId="0">
      <alignment vertical="top"/>
    </xf>
    <xf numFmtId="0" fontId="1" fillId="0" borderId="0"/>
    <xf numFmtId="0" fontId="11" fillId="0" borderId="0">
      <alignment vertical="top"/>
    </xf>
    <xf numFmtId="0" fontId="1" fillId="0" borderId="0"/>
    <xf numFmtId="0" fontId="11" fillId="0" borderId="0">
      <alignment vertical="top"/>
    </xf>
    <xf numFmtId="0" fontId="1" fillId="0" borderId="0"/>
    <xf numFmtId="179" fontId="34" fillId="0" borderId="0"/>
    <xf numFmtId="0" fontId="11" fillId="0" borderId="0">
      <alignment vertical="top"/>
    </xf>
    <xf numFmtId="0" fontId="1" fillId="0" borderId="0"/>
    <xf numFmtId="0" fontId="11" fillId="0" borderId="0">
      <alignment vertical="top"/>
    </xf>
    <xf numFmtId="179" fontId="34" fillId="0" borderId="0"/>
    <xf numFmtId="0" fontId="1" fillId="0" borderId="0"/>
    <xf numFmtId="0" fontId="11" fillId="0" borderId="0">
      <alignment vertical="top"/>
    </xf>
    <xf numFmtId="0" fontId="1" fillId="0" borderId="0"/>
    <xf numFmtId="0" fontId="1" fillId="0" borderId="0"/>
    <xf numFmtId="0" fontId="11" fillId="0" borderId="0">
      <alignment vertical="top"/>
    </xf>
    <xf numFmtId="179" fontId="34" fillId="0" borderId="0"/>
    <xf numFmtId="0" fontId="32" fillId="0" borderId="0"/>
    <xf numFmtId="0" fontId="11" fillId="0" borderId="0"/>
    <xf numFmtId="0" fontId="1" fillId="0" borderId="0"/>
    <xf numFmtId="0" fontId="11" fillId="0" borderId="0">
      <alignment vertical="top"/>
    </xf>
    <xf numFmtId="0" fontId="1" fillId="0" borderId="0"/>
    <xf numFmtId="0" fontId="11" fillId="0" borderId="0"/>
    <xf numFmtId="0" fontId="11" fillId="0" borderId="0"/>
    <xf numFmtId="0" fontId="11" fillId="0" borderId="0"/>
    <xf numFmtId="0" fontId="1" fillId="0" borderId="0"/>
    <xf numFmtId="0" fontId="11" fillId="0" borderId="0"/>
    <xf numFmtId="0" fontId="11" fillId="0" borderId="0"/>
    <xf numFmtId="0" fontId="11" fillId="0" borderId="0"/>
    <xf numFmtId="0" fontId="11"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34" fillId="0" borderId="0"/>
    <xf numFmtId="0" fontId="15" fillId="0" borderId="0"/>
    <xf numFmtId="179" fontId="34" fillId="0" borderId="0"/>
    <xf numFmtId="0" fontId="1" fillId="0" borderId="0"/>
    <xf numFmtId="179" fontId="34" fillId="0" borderId="0"/>
    <xf numFmtId="179" fontId="34" fillId="0" borderId="0"/>
    <xf numFmtId="179" fontId="34" fillId="0" borderId="0"/>
    <xf numFmtId="179" fontId="34" fillId="0" borderId="0"/>
    <xf numFmtId="179" fontId="34" fillId="0" borderId="0"/>
    <xf numFmtId="179" fontId="34" fillId="0" borderId="0"/>
    <xf numFmtId="179" fontId="34" fillId="0" borderId="0"/>
    <xf numFmtId="0" fontId="3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34" fillId="0" borderId="0"/>
    <xf numFmtId="0" fontId="1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179" fontId="34" fillId="0" borderId="0"/>
    <xf numFmtId="0" fontId="11" fillId="0" borderId="0"/>
    <xf numFmtId="179" fontId="34" fillId="0" borderId="0"/>
    <xf numFmtId="0" fontId="11" fillId="0" borderId="0">
      <alignment vertical="top"/>
    </xf>
    <xf numFmtId="179" fontId="34" fillId="0" borderId="0"/>
    <xf numFmtId="0" fontId="11" fillId="0" borderId="0">
      <alignment vertical="top"/>
    </xf>
    <xf numFmtId="179" fontId="34" fillId="0" borderId="0"/>
    <xf numFmtId="0" fontId="11" fillId="0" borderId="0">
      <alignment vertical="top"/>
    </xf>
    <xf numFmtId="179" fontId="34" fillId="0" borderId="0"/>
    <xf numFmtId="0" fontId="11" fillId="0" borderId="0">
      <alignment vertical="top"/>
    </xf>
    <xf numFmtId="0" fontId="11" fillId="30" borderId="27" applyNumberFormat="0" applyFont="0" applyAlignment="0" applyProtection="0"/>
    <xf numFmtId="0" fontId="47" fillId="24" borderId="28" applyNumberFormat="0" applyAlignment="0" applyProtection="0"/>
    <xf numFmtId="40" fontId="68" fillId="5" borderId="0">
      <alignment horizontal="right"/>
    </xf>
    <xf numFmtId="0" fontId="69" fillId="5" borderId="0">
      <alignment horizontal="right"/>
    </xf>
    <xf numFmtId="0" fontId="70" fillId="5" borderId="14"/>
    <xf numFmtId="0" fontId="70" fillId="0" borderId="0" applyBorder="0">
      <alignment horizontal="centerContinuous"/>
    </xf>
    <xf numFmtId="0" fontId="71" fillId="0" borderId="0" applyBorder="0">
      <alignment horizontal="centerContinuous"/>
    </xf>
    <xf numFmtId="182" fontId="11" fillId="0" borderId="0" applyFont="0" applyFill="0" applyBorder="0" applyProtection="0">
      <alignment horizontal="right"/>
    </xf>
    <xf numFmtId="182" fontId="11" fillId="0" borderId="0" applyFont="0" applyFill="0" applyBorder="0" applyProtection="0">
      <alignment horizontal="right"/>
    </xf>
    <xf numFmtId="10"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0" fontId="11" fillId="0" borderId="0"/>
    <xf numFmtId="2" fontId="72" fillId="31" borderId="16" applyAlignment="0" applyProtection="0">
      <protection locked="0"/>
    </xf>
    <xf numFmtId="0" fontId="73" fillId="28" borderId="16" applyNumberFormat="0" applyAlignment="0" applyProtection="0"/>
    <xf numFmtId="0" fontId="74" fillId="32" borderId="1" applyNumberFormat="0" applyAlignment="0" applyProtection="0">
      <alignment horizontal="center" vertical="center"/>
    </xf>
    <xf numFmtId="4" fontId="15" fillId="33" borderId="28" applyNumberFormat="0" applyProtection="0">
      <alignment vertical="center"/>
    </xf>
    <xf numFmtId="4" fontId="75" fillId="33" borderId="28" applyNumberFormat="0" applyProtection="0">
      <alignment vertical="center"/>
    </xf>
    <xf numFmtId="4" fontId="15" fillId="33" borderId="28" applyNumberFormat="0" applyProtection="0">
      <alignment horizontal="left" vertical="center" indent="1"/>
    </xf>
    <xf numFmtId="4" fontId="15" fillId="33" borderId="28" applyNumberFormat="0" applyProtection="0">
      <alignment horizontal="left" vertical="center" indent="1"/>
    </xf>
    <xf numFmtId="0" fontId="11" fillId="34" borderId="28" applyNumberFormat="0" applyProtection="0">
      <alignment horizontal="left" vertical="center" indent="1"/>
    </xf>
    <xf numFmtId="4" fontId="15" fillId="35" borderId="28" applyNumberFormat="0" applyProtection="0">
      <alignment horizontal="right" vertical="center"/>
    </xf>
    <xf numFmtId="4" fontId="15" fillId="36" borderId="28" applyNumberFormat="0" applyProtection="0">
      <alignment horizontal="right" vertical="center"/>
    </xf>
    <xf numFmtId="4" fontId="15" fillId="4" borderId="28" applyNumberFormat="0" applyProtection="0">
      <alignment horizontal="right" vertical="center"/>
    </xf>
    <xf numFmtId="4" fontId="15" fillId="37" borderId="28" applyNumberFormat="0" applyProtection="0">
      <alignment horizontal="right" vertical="center"/>
    </xf>
    <xf numFmtId="4" fontId="15" fillId="38" borderId="28" applyNumberFormat="0" applyProtection="0">
      <alignment horizontal="right" vertical="center"/>
    </xf>
    <xf numFmtId="4" fontId="15" fillId="39" borderId="28" applyNumberFormat="0" applyProtection="0">
      <alignment horizontal="right" vertical="center"/>
    </xf>
    <xf numFmtId="4" fontId="15" fillId="40" borderId="28" applyNumberFormat="0" applyProtection="0">
      <alignment horizontal="right" vertical="center"/>
    </xf>
    <xf numFmtId="4" fontId="15" fillId="41" borderId="28" applyNumberFormat="0" applyProtection="0">
      <alignment horizontal="right" vertical="center"/>
    </xf>
    <xf numFmtId="4" fontId="15" fillId="42" borderId="28" applyNumberFormat="0" applyProtection="0">
      <alignment horizontal="right" vertical="center"/>
    </xf>
    <xf numFmtId="4" fontId="17" fillId="43" borderId="28" applyNumberFormat="0" applyProtection="0">
      <alignment horizontal="left" vertical="center" indent="1"/>
    </xf>
    <xf numFmtId="4" fontId="15" fillId="44" borderId="29" applyNumberFormat="0" applyProtection="0">
      <alignment horizontal="left" vertical="center" indent="1"/>
    </xf>
    <xf numFmtId="4" fontId="76" fillId="45" borderId="0" applyNumberFormat="0" applyProtection="0">
      <alignment horizontal="left" vertical="center" indent="1"/>
    </xf>
    <xf numFmtId="0" fontId="11" fillId="34" borderId="28" applyNumberFormat="0" applyProtection="0">
      <alignment horizontal="left" vertical="center" indent="1"/>
    </xf>
    <xf numFmtId="4" fontId="15" fillId="44" borderId="28" applyNumberFormat="0" applyProtection="0">
      <alignment horizontal="left" vertical="center" indent="1"/>
    </xf>
    <xf numFmtId="4" fontId="15" fillId="46" borderId="28" applyNumberFormat="0" applyProtection="0">
      <alignment horizontal="left" vertical="center" indent="1"/>
    </xf>
    <xf numFmtId="0" fontId="11" fillId="46" borderId="28" applyNumberFormat="0" applyProtection="0">
      <alignment horizontal="left" vertical="center" indent="1"/>
    </xf>
    <xf numFmtId="0" fontId="11" fillId="46" borderId="28" applyNumberFormat="0" applyProtection="0">
      <alignment horizontal="left" vertical="center" indent="1"/>
    </xf>
    <xf numFmtId="0" fontId="11" fillId="32" borderId="28" applyNumberFormat="0" applyProtection="0">
      <alignment horizontal="left" vertical="center" indent="1"/>
    </xf>
    <xf numFmtId="0" fontId="11" fillId="32" borderId="28" applyNumberFormat="0" applyProtection="0">
      <alignment horizontal="left" vertical="center" indent="1"/>
    </xf>
    <xf numFmtId="0" fontId="11" fillId="26" borderId="28" applyNumberFormat="0" applyProtection="0">
      <alignment horizontal="left" vertical="center" indent="1"/>
    </xf>
    <xf numFmtId="0" fontId="11" fillId="26" borderId="28" applyNumberFormat="0" applyProtection="0">
      <alignment horizontal="left" vertical="center" indent="1"/>
    </xf>
    <xf numFmtId="0" fontId="11" fillId="34" borderId="28" applyNumberFormat="0" applyProtection="0">
      <alignment horizontal="left" vertical="center" indent="1"/>
    </xf>
    <xf numFmtId="0" fontId="11" fillId="34" borderId="28" applyNumberFormat="0" applyProtection="0">
      <alignment horizontal="left" vertical="center" indent="1"/>
    </xf>
    <xf numFmtId="4" fontId="15" fillId="28" borderId="28" applyNumberFormat="0" applyProtection="0">
      <alignment vertical="center"/>
    </xf>
    <xf numFmtId="4" fontId="75" fillId="28" borderId="28" applyNumberFormat="0" applyProtection="0">
      <alignment vertical="center"/>
    </xf>
    <xf numFmtId="4" fontId="15" fillId="28" borderId="28" applyNumberFormat="0" applyProtection="0">
      <alignment horizontal="left" vertical="center" indent="1"/>
    </xf>
    <xf numFmtId="4" fontId="15" fillId="28" borderId="28" applyNumberFormat="0" applyProtection="0">
      <alignment horizontal="left" vertical="center" indent="1"/>
    </xf>
    <xf numFmtId="4" fontId="15" fillId="44" borderId="28" applyNumberFormat="0" applyProtection="0">
      <alignment horizontal="right" vertical="center"/>
    </xf>
    <xf numFmtId="4" fontId="75" fillId="44" borderId="28" applyNumberFormat="0" applyProtection="0">
      <alignment horizontal="right" vertical="center"/>
    </xf>
    <xf numFmtId="0" fontId="11" fillId="34" borderId="28" applyNumberFormat="0" applyProtection="0">
      <alignment horizontal="left" vertical="center" indent="1"/>
    </xf>
    <xf numFmtId="0" fontId="11" fillId="34" borderId="28" applyNumberFormat="0" applyProtection="0">
      <alignment horizontal="left" vertical="center" indent="1"/>
    </xf>
    <xf numFmtId="0" fontId="77" fillId="0" borderId="0"/>
    <xf numFmtId="4" fontId="19" fillId="44" borderId="28" applyNumberFormat="0" applyProtection="0">
      <alignment horizontal="right" vertical="center"/>
    </xf>
    <xf numFmtId="0" fontId="58" fillId="5" borderId="15">
      <alignment horizontal="center"/>
    </xf>
    <xf numFmtId="3" fontId="59" fillId="5" borderId="0"/>
    <xf numFmtId="3" fontId="58" fillId="5" borderId="0"/>
    <xf numFmtId="0" fontId="59" fillId="5" borderId="0"/>
    <xf numFmtId="0" fontId="58" fillId="5" borderId="0"/>
    <xf numFmtId="0" fontId="59" fillId="5" borderId="0">
      <alignment horizontal="center"/>
    </xf>
    <xf numFmtId="0" fontId="60" fillId="0" borderId="0">
      <alignment wrapText="1"/>
    </xf>
    <xf numFmtId="0" fontId="60" fillId="0" borderId="0">
      <alignment wrapText="1"/>
    </xf>
    <xf numFmtId="0" fontId="60" fillId="0" borderId="0">
      <alignment wrapText="1"/>
    </xf>
    <xf numFmtId="0" fontId="60" fillId="0" borderId="0">
      <alignment wrapText="1"/>
    </xf>
    <xf numFmtId="0" fontId="14" fillId="47" borderId="0">
      <alignment horizontal="right" vertical="top" wrapText="1"/>
    </xf>
    <xf numFmtId="0" fontId="14" fillId="47" borderId="0">
      <alignment horizontal="right" vertical="top" wrapText="1"/>
    </xf>
    <xf numFmtId="0" fontId="14" fillId="47" borderId="0">
      <alignment horizontal="right" vertical="top" wrapText="1"/>
    </xf>
    <xf numFmtId="0" fontId="14" fillId="47" borderId="0">
      <alignment horizontal="right" vertical="top" wrapText="1"/>
    </xf>
    <xf numFmtId="0" fontId="61" fillId="0" borderId="0"/>
    <xf numFmtId="0" fontId="61" fillId="0" borderId="0"/>
    <xf numFmtId="0" fontId="61" fillId="0" borderId="0"/>
    <xf numFmtId="0" fontId="61" fillId="0" borderId="0"/>
    <xf numFmtId="0" fontId="62" fillId="0" borderId="0"/>
    <xf numFmtId="0" fontId="62" fillId="0" borderId="0"/>
    <xf numFmtId="0" fontId="62" fillId="0" borderId="0"/>
    <xf numFmtId="0" fontId="63" fillId="0" borderId="0"/>
    <xf numFmtId="0" fontId="63" fillId="0" borderId="0"/>
    <xf numFmtId="0" fontId="63" fillId="0" borderId="0"/>
    <xf numFmtId="183" fontId="13" fillId="0" borderId="0">
      <alignment wrapText="1"/>
      <protection locked="0"/>
    </xf>
    <xf numFmtId="183" fontId="13" fillId="0" borderId="0">
      <alignment wrapText="1"/>
      <protection locked="0"/>
    </xf>
    <xf numFmtId="183" fontId="14" fillId="3" borderId="0">
      <alignment wrapText="1"/>
      <protection locked="0"/>
    </xf>
    <xf numFmtId="183" fontId="14" fillId="3" borderId="0">
      <alignment wrapText="1"/>
      <protection locked="0"/>
    </xf>
    <xf numFmtId="183" fontId="14" fillId="3" borderId="0">
      <alignment wrapText="1"/>
      <protection locked="0"/>
    </xf>
    <xf numFmtId="183" fontId="14" fillId="3" borderId="0">
      <alignment wrapText="1"/>
      <protection locked="0"/>
    </xf>
    <xf numFmtId="183" fontId="13" fillId="0" borderId="0">
      <alignment wrapText="1"/>
      <protection locked="0"/>
    </xf>
    <xf numFmtId="184" fontId="13" fillId="0" borderId="0">
      <alignment wrapText="1"/>
      <protection locked="0"/>
    </xf>
    <xf numFmtId="184" fontId="13" fillId="0" borderId="0">
      <alignment wrapText="1"/>
      <protection locked="0"/>
    </xf>
    <xf numFmtId="184" fontId="13" fillId="0" borderId="0">
      <alignment wrapText="1"/>
      <protection locked="0"/>
    </xf>
    <xf numFmtId="184" fontId="14" fillId="3" borderId="0">
      <alignment wrapText="1"/>
      <protection locked="0"/>
    </xf>
    <xf numFmtId="184" fontId="14" fillId="3" borderId="0">
      <alignment wrapText="1"/>
      <protection locked="0"/>
    </xf>
    <xf numFmtId="184" fontId="14" fillId="3" borderId="0">
      <alignment wrapText="1"/>
      <protection locked="0"/>
    </xf>
    <xf numFmtId="184" fontId="14" fillId="3" borderId="0">
      <alignment wrapText="1"/>
      <protection locked="0"/>
    </xf>
    <xf numFmtId="184" fontId="14" fillId="3" borderId="0">
      <alignment wrapText="1"/>
      <protection locked="0"/>
    </xf>
    <xf numFmtId="184" fontId="13" fillId="0" borderId="0">
      <alignment wrapText="1"/>
      <protection locked="0"/>
    </xf>
    <xf numFmtId="185" fontId="13" fillId="0" borderId="0">
      <alignment wrapText="1"/>
      <protection locked="0"/>
    </xf>
    <xf numFmtId="185" fontId="13" fillId="0" borderId="0">
      <alignment wrapText="1"/>
      <protection locked="0"/>
    </xf>
    <xf numFmtId="185" fontId="14" fillId="3" borderId="0">
      <alignment wrapText="1"/>
      <protection locked="0"/>
    </xf>
    <xf numFmtId="185" fontId="14" fillId="3" borderId="0">
      <alignment wrapText="1"/>
      <protection locked="0"/>
    </xf>
    <xf numFmtId="185" fontId="14" fillId="3" borderId="0">
      <alignment wrapText="1"/>
      <protection locked="0"/>
    </xf>
    <xf numFmtId="185" fontId="14" fillId="3" borderId="0">
      <alignment wrapText="1"/>
      <protection locked="0"/>
    </xf>
    <xf numFmtId="185" fontId="13" fillId="0" borderId="0">
      <alignment wrapText="1"/>
      <protection locked="0"/>
    </xf>
    <xf numFmtId="186" fontId="14" fillId="47" borderId="30">
      <alignment wrapText="1"/>
    </xf>
    <xf numFmtId="186" fontId="14" fillId="47" borderId="30">
      <alignment wrapText="1"/>
    </xf>
    <xf numFmtId="186" fontId="14" fillId="47" borderId="30">
      <alignment wrapText="1"/>
    </xf>
    <xf numFmtId="187" fontId="14" fillId="47" borderId="30">
      <alignment wrapText="1"/>
    </xf>
    <xf numFmtId="187" fontId="14" fillId="47" borderId="30">
      <alignment wrapText="1"/>
    </xf>
    <xf numFmtId="187" fontId="14" fillId="47" borderId="30">
      <alignment wrapText="1"/>
    </xf>
    <xf numFmtId="187" fontId="14" fillId="47" borderId="30">
      <alignment wrapText="1"/>
    </xf>
    <xf numFmtId="188" fontId="14" fillId="47" borderId="30">
      <alignment wrapText="1"/>
    </xf>
    <xf numFmtId="188" fontId="14" fillId="47" borderId="30">
      <alignment wrapText="1"/>
    </xf>
    <xf numFmtId="188" fontId="14" fillId="47" borderId="30">
      <alignment wrapText="1"/>
    </xf>
    <xf numFmtId="0" fontId="61" fillId="0" borderId="31">
      <alignment horizontal="right"/>
    </xf>
    <xf numFmtId="0" fontId="61" fillId="0" borderId="31">
      <alignment horizontal="right"/>
    </xf>
    <xf numFmtId="0" fontId="61" fillId="0" borderId="31">
      <alignment horizontal="right"/>
    </xf>
    <xf numFmtId="0" fontId="61" fillId="0" borderId="31">
      <alignment horizontal="right"/>
    </xf>
    <xf numFmtId="40" fontId="78" fillId="0" borderId="0"/>
    <xf numFmtId="0" fontId="48" fillId="0" borderId="0" applyNumberFormat="0" applyFill="0" applyBorder="0" applyAlignment="0" applyProtection="0"/>
    <xf numFmtId="0" fontId="10" fillId="0" borderId="0" applyNumberFormat="0" applyFill="0" applyBorder="0" applyProtection="0">
      <alignment horizontal="left" vertical="center" indent="10"/>
    </xf>
    <xf numFmtId="0" fontId="10" fillId="0" borderId="0" applyNumberFormat="0" applyFill="0" applyBorder="0" applyProtection="0">
      <alignment horizontal="left" vertical="center" indent="10"/>
    </xf>
    <xf numFmtId="0" fontId="49" fillId="0" borderId="32" applyNumberFormat="0" applyFill="0" applyAlignment="0" applyProtection="0"/>
    <xf numFmtId="0" fontId="50" fillId="0" borderId="0" applyNumberFormat="0" applyFill="0" applyBorder="0" applyAlignment="0" applyProtection="0"/>
    <xf numFmtId="0" fontId="13" fillId="0" borderId="0"/>
    <xf numFmtId="0" fontId="12" fillId="0" borderId="0" applyNumberFormat="0" applyFill="0" applyBorder="0" applyAlignment="0" applyProtection="0">
      <alignment vertical="top"/>
      <protection locked="0"/>
    </xf>
  </cellStyleXfs>
  <cellXfs count="760">
    <xf numFmtId="0" fontId="0" fillId="0" borderId="0" xfId="0"/>
    <xf numFmtId="9" fontId="0" fillId="0" borderId="0" xfId="1" applyFont="1"/>
    <xf numFmtId="0" fontId="3" fillId="0" borderId="0" xfId="0" applyFont="1"/>
    <xf numFmtId="0" fontId="3" fillId="2" borderId="0" xfId="0" applyFont="1" applyFill="1"/>
    <xf numFmtId="0" fontId="4" fillId="0" borderId="0" xfId="0" applyFont="1"/>
    <xf numFmtId="3" fontId="0" fillId="0" borderId="0" xfId="0" applyNumberFormat="1"/>
    <xf numFmtId="0" fontId="0" fillId="0" borderId="0" xfId="0" applyFont="1"/>
    <xf numFmtId="166" fontId="0" fillId="0" borderId="0" xfId="3" applyNumberFormat="1" applyFont="1"/>
    <xf numFmtId="0" fontId="0" fillId="0" borderId="0" xfId="0" applyBorder="1"/>
    <xf numFmtId="0" fontId="0" fillId="0" borderId="1" xfId="0" applyBorder="1"/>
    <xf numFmtId="0" fontId="3" fillId="0" borderId="1" xfId="0" applyFont="1" applyBorder="1"/>
    <xf numFmtId="165" fontId="3" fillId="0" borderId="1" xfId="2" applyNumberFormat="1" applyFont="1" applyBorder="1"/>
    <xf numFmtId="165" fontId="0" fillId="0" borderId="1" xfId="2" applyNumberFormat="1" applyFont="1" applyBorder="1"/>
    <xf numFmtId="165" fontId="0" fillId="0" borderId="1" xfId="2" applyNumberFormat="1" applyFont="1" applyBorder="1" applyAlignment="1">
      <alignment horizontal="right"/>
    </xf>
    <xf numFmtId="0" fontId="6" fillId="0" borderId="0" xfId="0" applyFont="1"/>
    <xf numFmtId="0" fontId="0" fillId="0" borderId="1" xfId="0" applyFont="1" applyBorder="1"/>
    <xf numFmtId="0" fontId="7" fillId="0" borderId="0" xfId="0" applyFont="1"/>
    <xf numFmtId="0" fontId="3" fillId="2" borderId="1" xfId="0" applyFont="1" applyFill="1" applyBorder="1"/>
    <xf numFmtId="0" fontId="0" fillId="2" borderId="1" xfId="0" applyFill="1" applyBorder="1"/>
    <xf numFmtId="0" fontId="7" fillId="2" borderId="1" xfId="0" applyFont="1" applyFill="1" applyBorder="1"/>
    <xf numFmtId="0" fontId="3" fillId="2" borderId="1" xfId="0" applyFont="1" applyFill="1" applyBorder="1" applyAlignment="1">
      <alignment wrapText="1"/>
    </xf>
    <xf numFmtId="9" fontId="0" fillId="0" borderId="1" xfId="1" applyFont="1" applyBorder="1"/>
    <xf numFmtId="9" fontId="3" fillId="0" borderId="1" xfId="1" applyFont="1" applyBorder="1"/>
    <xf numFmtId="0" fontId="0" fillId="0" borderId="1" xfId="0" applyBorder="1" applyAlignment="1">
      <alignment horizontal="right"/>
    </xf>
    <xf numFmtId="0" fontId="0" fillId="0" borderId="0" xfId="0" applyFill="1"/>
    <xf numFmtId="0" fontId="8" fillId="0" borderId="0" xfId="0" applyFont="1"/>
    <xf numFmtId="166" fontId="0" fillId="0" borderId="1" xfId="3" applyNumberFormat="1" applyFont="1" applyBorder="1"/>
    <xf numFmtId="0" fontId="0" fillId="0" borderId="1" xfId="0" applyFill="1" applyBorder="1"/>
    <xf numFmtId="166" fontId="3" fillId="2" borderId="1" xfId="3" applyNumberFormat="1" applyFont="1" applyFill="1" applyBorder="1" applyAlignment="1">
      <alignment horizontal="right"/>
    </xf>
    <xf numFmtId="164" fontId="0" fillId="0" borderId="1" xfId="0" applyNumberFormat="1" applyBorder="1"/>
    <xf numFmtId="0" fontId="4" fillId="0" borderId="1" xfId="0" applyFont="1" applyBorder="1"/>
    <xf numFmtId="0" fontId="8" fillId="0" borderId="0" xfId="0" applyFont="1" applyBorder="1"/>
    <xf numFmtId="0" fontId="8" fillId="0" borderId="0" xfId="0" applyFont="1" applyFill="1"/>
    <xf numFmtId="0" fontId="0" fillId="0" borderId="0" xfId="0" applyFill="1" applyBorder="1"/>
    <xf numFmtId="0" fontId="8" fillId="0" borderId="0" xfId="0" applyFont="1" applyFill="1" applyBorder="1"/>
    <xf numFmtId="167" fontId="0" fillId="0" borderId="1" xfId="0" applyNumberFormat="1" applyBorder="1"/>
    <xf numFmtId="0" fontId="3" fillId="2" borderId="7" xfId="0" applyFont="1" applyFill="1" applyBorder="1"/>
    <xf numFmtId="0" fontId="0" fillId="2" borderId="7" xfId="0" applyFill="1" applyBorder="1"/>
    <xf numFmtId="0" fontId="0" fillId="2" borderId="8" xfId="0" applyFill="1" applyBorder="1"/>
    <xf numFmtId="0" fontId="0" fillId="0" borderId="12" xfId="0" applyFill="1" applyBorder="1"/>
    <xf numFmtId="0" fontId="6" fillId="0" borderId="0" xfId="0" applyFont="1" applyAlignment="1">
      <alignment vertical="center"/>
    </xf>
    <xf numFmtId="0" fontId="3" fillId="2" borderId="1" xfId="0" applyFont="1" applyFill="1" applyBorder="1" applyAlignment="1">
      <alignment horizontal="right"/>
    </xf>
    <xf numFmtId="3" fontId="0" fillId="0" borderId="0" xfId="0" applyNumberFormat="1" applyBorder="1"/>
    <xf numFmtId="165" fontId="0" fillId="0" borderId="0" xfId="2" applyNumberFormat="1" applyFont="1"/>
    <xf numFmtId="0" fontId="0" fillId="0" borderId="1" xfId="0" applyBorder="1" applyAlignment="1">
      <alignment wrapText="1"/>
    </xf>
    <xf numFmtId="0" fontId="0" fillId="0" borderId="5" xfId="0" applyBorder="1"/>
    <xf numFmtId="0" fontId="3" fillId="0" borderId="0" xfId="0" applyFont="1" applyFill="1" applyBorder="1"/>
    <xf numFmtId="165" fontId="3" fillId="0" borderId="1" xfId="0" applyNumberFormat="1" applyFont="1" applyBorder="1"/>
    <xf numFmtId="166" fontId="3" fillId="2" borderId="5" xfId="3" applyNumberFormat="1" applyFont="1" applyFill="1" applyBorder="1" applyAlignment="1">
      <alignment horizontal="right"/>
    </xf>
    <xf numFmtId="164" fontId="0" fillId="0" borderId="1" xfId="0" applyNumberFormat="1" applyFill="1" applyBorder="1"/>
    <xf numFmtId="3" fontId="2" fillId="0" borderId="0" xfId="0" applyNumberFormat="1" applyFont="1"/>
    <xf numFmtId="3" fontId="0" fillId="0" borderId="0" xfId="0" applyNumberFormat="1" applyFont="1"/>
    <xf numFmtId="165" fontId="0" fillId="0" borderId="1" xfId="2" applyNumberFormat="1" applyFont="1" applyBorder="1" applyAlignment="1">
      <alignment horizontal="center"/>
    </xf>
    <xf numFmtId="0" fontId="0" fillId="0" borderId="0" xfId="0" applyFont="1" applyFill="1"/>
    <xf numFmtId="0" fontId="21" fillId="2" borderId="1" xfId="0" applyFont="1" applyFill="1" applyBorder="1"/>
    <xf numFmtId="0" fontId="3" fillId="0" borderId="0" xfId="0" applyFont="1" applyAlignment="1">
      <alignment wrapText="1"/>
    </xf>
    <xf numFmtId="177" fontId="4" fillId="0" borderId="1" xfId="2" applyNumberFormat="1" applyFont="1" applyBorder="1"/>
    <xf numFmtId="0" fontId="0" fillId="0" borderId="0" xfId="0" applyFont="1" applyFill="1" applyBorder="1" applyAlignment="1">
      <alignment horizontal="left"/>
    </xf>
    <xf numFmtId="0" fontId="22" fillId="0" borderId="0" xfId="0" applyFont="1"/>
    <xf numFmtId="0" fontId="0" fillId="0" borderId="1" xfId="0" applyFill="1" applyBorder="1" applyAlignment="1">
      <alignment horizontal="center"/>
    </xf>
    <xf numFmtId="0" fontId="0" fillId="2" borderId="2" xfId="0" applyFill="1" applyBorder="1"/>
    <xf numFmtId="0" fontId="3" fillId="2" borderId="2" xfId="0" applyFont="1" applyFill="1" applyBorder="1"/>
    <xf numFmtId="0" fontId="3" fillId="0" borderId="0" xfId="0" applyFont="1" applyFill="1"/>
    <xf numFmtId="167" fontId="0" fillId="0" borderId="1" xfId="0" applyNumberFormat="1" applyFill="1" applyBorder="1"/>
    <xf numFmtId="0" fontId="0" fillId="0" borderId="1" xfId="0" applyBorder="1" applyAlignment="1">
      <alignment horizontal="center"/>
    </xf>
    <xf numFmtId="0" fontId="3" fillId="0" borderId="1" xfId="0" applyFont="1" applyBorder="1" applyAlignment="1">
      <alignment wrapText="1"/>
    </xf>
    <xf numFmtId="165" fontId="0" fillId="2" borderId="1" xfId="2" applyNumberFormat="1" applyFont="1" applyFill="1" applyBorder="1"/>
    <xf numFmtId="0" fontId="26" fillId="0" borderId="0" xfId="0" applyFont="1" applyAlignment="1">
      <alignment vertical="center"/>
    </xf>
    <xf numFmtId="0" fontId="27" fillId="0" borderId="0" xfId="0" applyFont="1" applyAlignment="1">
      <alignment vertical="center"/>
    </xf>
    <xf numFmtId="0" fontId="28" fillId="0" borderId="0" xfId="0" applyFont="1" applyFill="1" applyBorder="1" applyAlignment="1">
      <alignment wrapText="1"/>
    </xf>
    <xf numFmtId="0" fontId="29" fillId="0" borderId="0" xfId="0" applyFont="1" applyFill="1" applyBorder="1" applyAlignment="1">
      <alignment vertical="center"/>
    </xf>
    <xf numFmtId="0" fontId="30" fillId="0" borderId="0" xfId="0" applyFont="1" applyFill="1" applyBorder="1" applyAlignment="1">
      <alignment vertical="center"/>
    </xf>
    <xf numFmtId="0" fontId="31" fillId="0" borderId="0" xfId="0" applyFont="1" applyFill="1" applyBorder="1" applyAlignment="1">
      <alignment vertical="center"/>
    </xf>
    <xf numFmtId="0" fontId="30" fillId="0" borderId="0" xfId="0" applyFont="1" applyFill="1" applyBorder="1" applyAlignment="1">
      <alignment vertical="center" wrapText="1"/>
    </xf>
    <xf numFmtId="0" fontId="29" fillId="0" borderId="0" xfId="0" applyFont="1" applyFill="1" applyBorder="1" applyAlignment="1">
      <alignment horizontal="right" vertical="center"/>
    </xf>
    <xf numFmtId="165" fontId="0" fillId="0" borderId="1" xfId="0" applyNumberFormat="1" applyBorder="1"/>
    <xf numFmtId="49" fontId="22" fillId="0" borderId="1" xfId="0" applyNumberFormat="1" applyFont="1" applyBorder="1" applyAlignment="1">
      <alignment vertical="top"/>
    </xf>
    <xf numFmtId="0" fontId="22" fillId="0" borderId="1" xfId="0" applyFont="1" applyBorder="1" applyAlignment="1">
      <alignment horizontal="left"/>
    </xf>
    <xf numFmtId="2" fontId="0" fillId="0" borderId="1" xfId="0" applyNumberFormat="1" applyFont="1" applyBorder="1" applyAlignment="1">
      <alignment horizontal="right" vertical="top"/>
    </xf>
    <xf numFmtId="0" fontId="22" fillId="0" borderId="1" xfId="0" applyFont="1" applyBorder="1"/>
    <xf numFmtId="0" fontId="0" fillId="0" borderId="0" xfId="0" applyAlignment="1">
      <alignment wrapText="1"/>
    </xf>
    <xf numFmtId="0" fontId="0" fillId="0" borderId="0" xfId="0" applyFill="1" applyAlignment="1">
      <alignment wrapText="1"/>
    </xf>
    <xf numFmtId="177" fontId="22" fillId="0" borderId="1" xfId="2" applyNumberFormat="1" applyFont="1" applyBorder="1"/>
    <xf numFmtId="0" fontId="23" fillId="2" borderId="1" xfId="0" applyFont="1" applyFill="1" applyBorder="1"/>
    <xf numFmtId="177" fontId="3" fillId="0" borderId="1" xfId="2" applyNumberFormat="1" applyFont="1" applyBorder="1"/>
    <xf numFmtId="0" fontId="22" fillId="0" borderId="1" xfId="0" applyFont="1" applyFill="1" applyBorder="1"/>
    <xf numFmtId="165" fontId="0" fillId="0" borderId="1" xfId="2" applyNumberFormat="1" applyFont="1" applyFill="1" applyBorder="1"/>
    <xf numFmtId="9" fontId="0" fillId="0" borderId="1" xfId="1" applyFont="1" applyBorder="1" applyAlignment="1">
      <alignment horizontal="center"/>
    </xf>
    <xf numFmtId="0" fontId="5" fillId="2" borderId="6" xfId="0" applyFont="1" applyFill="1" applyBorder="1" applyAlignment="1">
      <alignment horizontal="left"/>
    </xf>
    <xf numFmtId="164" fontId="0" fillId="0" borderId="1" xfId="0" applyNumberFormat="1" applyFill="1" applyBorder="1" applyAlignment="1">
      <alignment horizontal="center"/>
    </xf>
    <xf numFmtId="0" fontId="7" fillId="0" borderId="0" xfId="0" applyFont="1" applyFill="1"/>
    <xf numFmtId="0" fontId="0" fillId="0" borderId="7" xfId="0" applyBorder="1"/>
    <xf numFmtId="9" fontId="4" fillId="0" borderId="7" xfId="1" applyFont="1" applyBorder="1" applyAlignment="1">
      <alignment horizontal="center"/>
    </xf>
    <xf numFmtId="0" fontId="21" fillId="2" borderId="5" xfId="0" applyFont="1" applyFill="1" applyBorder="1" applyAlignment="1"/>
    <xf numFmtId="0" fontId="21" fillId="2" borderId="7" xfId="0" applyFont="1" applyFill="1" applyBorder="1" applyAlignment="1"/>
    <xf numFmtId="0" fontId="21" fillId="2" borderId="8" xfId="0" applyFont="1" applyFill="1" applyBorder="1" applyAlignment="1"/>
    <xf numFmtId="166" fontId="0" fillId="0" borderId="0" xfId="0" applyNumberFormat="1"/>
    <xf numFmtId="165" fontId="0" fillId="0" borderId="0" xfId="0" applyNumberFormat="1"/>
    <xf numFmtId="166" fontId="22" fillId="0" borderId="1" xfId="3" applyNumberFormat="1" applyFont="1" applyBorder="1"/>
    <xf numFmtId="0" fontId="8" fillId="48" borderId="0" xfId="0" applyFont="1" applyFill="1"/>
    <xf numFmtId="0" fontId="0" fillId="48" borderId="0" xfId="0" applyFill="1"/>
    <xf numFmtId="0" fontId="21" fillId="2" borderId="5" xfId="0" applyFont="1" applyFill="1" applyBorder="1"/>
    <xf numFmtId="0" fontId="3" fillId="0" borderId="1" xfId="0" applyFont="1" applyFill="1" applyBorder="1"/>
    <xf numFmtId="0" fontId="0" fillId="0" borderId="1" xfId="0" applyFont="1" applyFill="1" applyBorder="1"/>
    <xf numFmtId="165" fontId="0" fillId="0" borderId="1" xfId="2" applyNumberFormat="1" applyFont="1" applyFill="1" applyBorder="1" applyAlignment="1">
      <alignment horizontal="right"/>
    </xf>
    <xf numFmtId="9" fontId="0" fillId="0" borderId="1" xfId="1" applyFont="1" applyFill="1" applyBorder="1"/>
    <xf numFmtId="0" fontId="31" fillId="0" borderId="0" xfId="0" applyFont="1" applyBorder="1" applyAlignment="1">
      <alignment vertical="center" wrapText="1"/>
    </xf>
    <xf numFmtId="0" fontId="31" fillId="0" borderId="0" xfId="0" applyFont="1" applyBorder="1" applyAlignment="1">
      <alignment horizontal="center" vertical="center" wrapText="1"/>
    </xf>
    <xf numFmtId="165" fontId="0" fillId="0" borderId="1" xfId="2" applyNumberFormat="1" applyFont="1" applyFill="1" applyBorder="1" applyAlignment="1">
      <alignment horizontal="right" vertical="center" wrapText="1"/>
    </xf>
    <xf numFmtId="0" fontId="0" fillId="0" borderId="1" xfId="0" applyFont="1" applyFill="1" applyBorder="1" applyAlignment="1">
      <alignment vertical="center" wrapText="1"/>
    </xf>
    <xf numFmtId="0" fontId="0" fillId="0" borderId="1" xfId="0" applyFont="1" applyBorder="1" applyAlignment="1">
      <alignment horizontal="center"/>
    </xf>
    <xf numFmtId="165" fontId="23" fillId="0" borderId="1" xfId="2" applyNumberFormat="1" applyFont="1" applyBorder="1" applyAlignment="1">
      <alignment horizontal="center"/>
    </xf>
    <xf numFmtId="165" fontId="23" fillId="0" borderId="1" xfId="2" applyNumberFormat="1" applyFont="1" applyBorder="1"/>
    <xf numFmtId="0" fontId="26" fillId="48" borderId="0" xfId="0" applyFont="1" applyFill="1" applyAlignment="1">
      <alignment vertical="center"/>
    </xf>
    <xf numFmtId="177" fontId="0" fillId="0" borderId="0" xfId="2" applyNumberFormat="1" applyFont="1" applyBorder="1" applyAlignment="1"/>
    <xf numFmtId="0" fontId="22" fillId="0" borderId="0" xfId="0" applyFont="1" applyFill="1" applyBorder="1" applyAlignment="1">
      <alignment horizontal="left"/>
    </xf>
    <xf numFmtId="0" fontId="22" fillId="0" borderId="1" xfId="0" applyFont="1" applyFill="1" applyBorder="1" applyAlignment="1">
      <alignment horizontal="left"/>
    </xf>
    <xf numFmtId="0" fontId="23" fillId="0" borderId="1" xfId="0" applyFont="1" applyFill="1" applyBorder="1" applyAlignment="1">
      <alignment horizontal="left"/>
    </xf>
    <xf numFmtId="0" fontId="0" fillId="0" borderId="0" xfId="0" applyFont="1" applyFill="1" applyAlignment="1">
      <alignment horizontal="left"/>
    </xf>
    <xf numFmtId="0" fontId="86" fillId="0" borderId="0" xfId="0" applyFont="1" applyFill="1" applyAlignment="1">
      <alignment horizontal="left"/>
    </xf>
    <xf numFmtId="0" fontId="0" fillId="0" borderId="0" xfId="0" applyFont="1" applyAlignment="1">
      <alignment horizontal="left"/>
    </xf>
    <xf numFmtId="0" fontId="0" fillId="0" borderId="0" xfId="0" applyFont="1" applyFill="1" applyBorder="1"/>
    <xf numFmtId="0" fontId="0" fillId="0" borderId="0" xfId="0" applyFont="1" applyBorder="1"/>
    <xf numFmtId="0" fontId="82" fillId="0" borderId="0" xfId="0" applyFont="1" applyFill="1" applyBorder="1" applyAlignment="1">
      <alignment horizontal="left" wrapText="1"/>
    </xf>
    <xf numFmtId="0" fontId="82" fillId="0" borderId="0" xfId="5" applyFont="1" applyBorder="1"/>
    <xf numFmtId="169" fontId="82" fillId="0" borderId="0" xfId="5" applyNumberFormat="1" applyFont="1" applyBorder="1"/>
    <xf numFmtId="2" fontId="82" fillId="0" borderId="0" xfId="5" applyNumberFormat="1" applyFont="1" applyBorder="1" applyAlignment="1">
      <alignment horizontal="right" vertical="top" wrapText="1"/>
    </xf>
    <xf numFmtId="0" fontId="82" fillId="0" borderId="0" xfId="0" applyFont="1" applyBorder="1" applyAlignment="1">
      <alignment wrapText="1"/>
    </xf>
    <xf numFmtId="164" fontId="82" fillId="0" borderId="0" xfId="0" applyNumberFormat="1" applyFont="1" applyFill="1" applyBorder="1" applyAlignment="1">
      <alignment horizontal="left"/>
    </xf>
    <xf numFmtId="170" fontId="82" fillId="0" borderId="0" xfId="2" applyNumberFormat="1" applyFont="1" applyBorder="1"/>
    <xf numFmtId="43" fontId="82" fillId="0" borderId="0" xfId="0" applyNumberFormat="1" applyFont="1" applyBorder="1"/>
    <xf numFmtId="169" fontId="82" fillId="0" borderId="0" xfId="0" applyNumberFormat="1" applyFont="1" applyBorder="1"/>
    <xf numFmtId="2" fontId="82" fillId="0" borderId="0" xfId="0" applyNumberFormat="1" applyFont="1" applyBorder="1"/>
    <xf numFmtId="0" fontId="0" fillId="0" borderId="0" xfId="0" applyFont="1" applyBorder="1" applyAlignment="1">
      <alignment horizontal="left"/>
    </xf>
    <xf numFmtId="0" fontId="82" fillId="0" borderId="0" xfId="0" applyFont="1" applyBorder="1" applyAlignment="1">
      <alignment vertical="top" wrapText="1"/>
    </xf>
    <xf numFmtId="3" fontId="82" fillId="0" borderId="0" xfId="0" applyNumberFormat="1" applyFont="1" applyFill="1" applyBorder="1" applyAlignment="1">
      <alignment horizontal="left" wrapText="1"/>
    </xf>
    <xf numFmtId="0" fontId="82" fillId="0" borderId="0" xfId="0" applyFont="1" applyBorder="1" applyAlignment="1">
      <alignment horizontal="left" wrapText="1"/>
    </xf>
    <xf numFmtId="2" fontId="82" fillId="0" borderId="0" xfId="0" applyNumberFormat="1" applyFont="1" applyFill="1" applyBorder="1"/>
    <xf numFmtId="0" fontId="82" fillId="0" borderId="0" xfId="0" applyFont="1" applyBorder="1" applyAlignment="1"/>
    <xf numFmtId="167" fontId="82" fillId="0" borderId="0" xfId="0" applyNumberFormat="1" applyFont="1" applyFill="1" applyBorder="1" applyAlignment="1">
      <alignment horizontal="left"/>
    </xf>
    <xf numFmtId="0" fontId="82" fillId="0" borderId="0" xfId="0" applyFont="1" applyBorder="1"/>
    <xf numFmtId="3" fontId="93" fillId="0" borderId="0" xfId="0" applyNumberFormat="1" applyFont="1" applyBorder="1" applyAlignment="1">
      <alignment horizontal="left"/>
    </xf>
    <xf numFmtId="0" fontId="93" fillId="0" borderId="0" xfId="0" applyFont="1" applyBorder="1" applyAlignment="1">
      <alignment horizontal="left"/>
    </xf>
    <xf numFmtId="0" fontId="92" fillId="0" borderId="0" xfId="0" applyFont="1" applyBorder="1" applyAlignment="1">
      <alignment horizontal="left"/>
    </xf>
    <xf numFmtId="0" fontId="92" fillId="0" borderId="0" xfId="0" applyFont="1" applyAlignment="1">
      <alignment horizontal="left"/>
    </xf>
    <xf numFmtId="173" fontId="0" fillId="0" borderId="0" xfId="0" applyNumberFormat="1" applyFont="1" applyBorder="1" applyAlignment="1">
      <alignment horizontal="left"/>
    </xf>
    <xf numFmtId="3" fontId="0" fillId="0" borderId="0" xfId="0" applyNumberFormat="1" applyFont="1" applyAlignment="1">
      <alignment horizontal="left"/>
    </xf>
    <xf numFmtId="173" fontId="0" fillId="0" borderId="0" xfId="0" applyNumberFormat="1" applyFont="1" applyAlignment="1">
      <alignment horizontal="left"/>
    </xf>
    <xf numFmtId="173" fontId="0" fillId="0" borderId="0" xfId="0" applyNumberFormat="1" applyFont="1" applyFill="1" applyBorder="1" applyAlignment="1">
      <alignment horizontal="left"/>
    </xf>
    <xf numFmtId="4" fontId="0" fillId="0" borderId="0" xfId="0" applyNumberFormat="1" applyFont="1" applyFill="1" applyBorder="1" applyAlignment="1">
      <alignment horizontal="left"/>
    </xf>
    <xf numFmtId="3" fontId="0" fillId="0" borderId="0" xfId="0" applyNumberFormat="1" applyFont="1" applyFill="1" applyBorder="1" applyAlignment="1">
      <alignment horizontal="left"/>
    </xf>
    <xf numFmtId="0" fontId="84" fillId="0" borderId="0" xfId="0" applyFont="1" applyBorder="1" applyAlignment="1">
      <alignment horizontal="left" wrapText="1"/>
    </xf>
    <xf numFmtId="173" fontId="94" fillId="0" borderId="0" xfId="0" applyNumberFormat="1" applyFont="1" applyBorder="1" applyAlignment="1">
      <alignment horizontal="left"/>
    </xf>
    <xf numFmtId="173" fontId="82" fillId="0" borderId="0" xfId="0" applyNumberFormat="1" applyFont="1" applyBorder="1" applyAlignment="1">
      <alignment horizontal="left" wrapText="1"/>
    </xf>
    <xf numFmtId="0" fontId="95" fillId="0" borderId="0" xfId="0" applyFont="1" applyFill="1" applyBorder="1" applyAlignment="1">
      <alignment horizontal="right" vertical="top" wrapText="1" readingOrder="1"/>
    </xf>
    <xf numFmtId="3" fontId="91" fillId="0" borderId="0" xfId="0" applyNumberFormat="1" applyFont="1" applyFill="1" applyBorder="1"/>
    <xf numFmtId="173" fontId="91" fillId="0" borderId="0" xfId="0" applyNumberFormat="1" applyFont="1" applyFill="1" applyBorder="1"/>
    <xf numFmtId="4" fontId="91" fillId="0" borderId="0" xfId="0" applyNumberFormat="1" applyFont="1" applyFill="1" applyBorder="1"/>
    <xf numFmtId="0" fontId="82" fillId="0" borderId="0" xfId="0" applyFont="1" applyFill="1" applyAlignment="1">
      <alignment horizontal="left" wrapText="1"/>
    </xf>
    <xf numFmtId="0" fontId="88" fillId="0" borderId="0" xfId="0" applyFont="1" applyFill="1" applyAlignment="1">
      <alignment horizontal="left"/>
    </xf>
    <xf numFmtId="3" fontId="88" fillId="0" borderId="0" xfId="0" applyNumberFormat="1" applyFont="1" applyFill="1" applyAlignment="1">
      <alignment horizontal="left" wrapText="1"/>
    </xf>
    <xf numFmtId="172" fontId="88" fillId="0" borderId="0" xfId="0" applyNumberFormat="1" applyFont="1" applyFill="1" applyAlignment="1">
      <alignment horizontal="left" wrapText="1"/>
    </xf>
    <xf numFmtId="10" fontId="88" fillId="0" borderId="0" xfId="0" applyNumberFormat="1" applyFont="1" applyFill="1" applyAlignment="1">
      <alignment horizontal="left" wrapText="1"/>
    </xf>
    <xf numFmtId="0" fontId="88" fillId="0" borderId="0" xfId="0" applyFont="1" applyFill="1" applyAlignment="1">
      <alignment horizontal="left" wrapText="1"/>
    </xf>
    <xf numFmtId="0" fontId="84" fillId="2" borderId="1" xfId="0" applyFont="1" applyFill="1" applyBorder="1" applyAlignment="1">
      <alignment horizontal="left" wrapText="1"/>
    </xf>
    <xf numFmtId="0" fontId="82" fillId="0" borderId="1" xfId="0" applyFont="1" applyFill="1" applyBorder="1" applyAlignment="1">
      <alignment horizontal="left"/>
    </xf>
    <xf numFmtId="166" fontId="82" fillId="0" borderId="1" xfId="3" applyNumberFormat="1" applyFont="1" applyFill="1" applyBorder="1"/>
    <xf numFmtId="0" fontId="84" fillId="0" borderId="1" xfId="0" applyFont="1" applyFill="1" applyBorder="1" applyAlignment="1">
      <alignment horizontal="left"/>
    </xf>
    <xf numFmtId="0" fontId="0" fillId="0" borderId="1" xfId="0" applyFont="1" applyFill="1" applyBorder="1" applyAlignment="1">
      <alignment horizontal="left"/>
    </xf>
    <xf numFmtId="166" fontId="82" fillId="0" borderId="1" xfId="3" applyNumberFormat="1" applyFont="1" applyFill="1" applyBorder="1" applyAlignment="1">
      <alignment horizontal="left"/>
    </xf>
    <xf numFmtId="0" fontId="90" fillId="0" borderId="0" xfId="0" applyFont="1" applyFill="1" applyAlignment="1">
      <alignment horizontal="left"/>
    </xf>
    <xf numFmtId="3" fontId="91" fillId="0" borderId="0" xfId="0" applyNumberFormat="1" applyFont="1" applyFill="1" applyBorder="1" applyAlignment="1">
      <alignment horizontal="left" wrapText="1"/>
    </xf>
    <xf numFmtId="175" fontId="82" fillId="0" borderId="0" xfId="0" applyNumberFormat="1" applyFont="1" applyFill="1" applyBorder="1" applyAlignment="1">
      <alignment horizontal="left"/>
    </xf>
    <xf numFmtId="3" fontId="22" fillId="0" borderId="0" xfId="0" applyNumberFormat="1" applyFont="1" applyFill="1" applyBorder="1" applyAlignment="1">
      <alignment horizontal="left" wrapText="1"/>
    </xf>
    <xf numFmtId="0" fontId="84" fillId="0" borderId="0" xfId="0" applyFont="1" applyFill="1" applyBorder="1" applyAlignment="1">
      <alignment horizontal="left"/>
    </xf>
    <xf numFmtId="164" fontId="0" fillId="0" borderId="0" xfId="0" applyNumberFormat="1" applyFont="1" applyFill="1" applyAlignment="1">
      <alignment horizontal="left"/>
    </xf>
    <xf numFmtId="172" fontId="82" fillId="0" borderId="0" xfId="0" applyNumberFormat="1" applyFont="1" applyFill="1" applyBorder="1" applyAlignment="1">
      <alignment horizontal="left" wrapText="1"/>
    </xf>
    <xf numFmtId="0" fontId="97" fillId="0" borderId="0" xfId="4" applyFont="1" applyAlignment="1" applyProtection="1">
      <alignment horizontal="left"/>
    </xf>
    <xf numFmtId="0" fontId="100" fillId="0" borderId="0" xfId="0" applyFont="1" applyAlignment="1">
      <alignment horizontal="left"/>
    </xf>
    <xf numFmtId="0" fontId="22" fillId="0" borderId="0" xfId="0" applyFont="1" applyFill="1" applyAlignment="1">
      <alignment horizontal="left" wrapText="1"/>
    </xf>
    <xf numFmtId="0" fontId="22" fillId="0" borderId="0" xfId="0" applyFont="1" applyAlignment="1">
      <alignment horizontal="left" wrapText="1"/>
    </xf>
    <xf numFmtId="0" fontId="23" fillId="0" borderId="0" xfId="0" applyFont="1" applyBorder="1" applyAlignment="1">
      <alignment horizontal="left" wrapText="1"/>
    </xf>
    <xf numFmtId="173" fontId="22" fillId="0" borderId="0" xfId="0" applyNumberFormat="1" applyFont="1" applyFill="1" applyBorder="1" applyAlignment="1">
      <alignment horizontal="left" wrapText="1"/>
    </xf>
    <xf numFmtId="3" fontId="22" fillId="0" borderId="0" xfId="0" applyNumberFormat="1" applyFont="1" applyBorder="1" applyAlignment="1">
      <alignment horizontal="left" wrapText="1"/>
    </xf>
    <xf numFmtId="164" fontId="0" fillId="0" borderId="0" xfId="0" applyNumberFormat="1" applyFont="1" applyAlignment="1">
      <alignment horizontal="left"/>
    </xf>
    <xf numFmtId="3" fontId="23" fillId="0" borderId="0" xfId="0" applyNumberFormat="1" applyFont="1" applyBorder="1" applyAlignment="1">
      <alignment horizontal="left" wrapText="1"/>
    </xf>
    <xf numFmtId="0" fontId="88" fillId="0" borderId="0" xfId="0" applyFont="1" applyAlignment="1">
      <alignment horizontal="left" wrapText="1"/>
    </xf>
    <xf numFmtId="0" fontId="86" fillId="0" borderId="0" xfId="0" applyFont="1" applyFill="1" applyBorder="1" applyAlignment="1">
      <alignment horizontal="left"/>
    </xf>
    <xf numFmtId="0" fontId="90" fillId="2" borderId="1" xfId="0" applyFont="1" applyFill="1" applyBorder="1" applyAlignment="1">
      <alignment horizontal="left" wrapText="1"/>
    </xf>
    <xf numFmtId="0" fontId="82" fillId="0" borderId="0" xfId="0" applyFont="1" applyFill="1" applyBorder="1" applyAlignment="1">
      <alignment horizontal="left"/>
    </xf>
    <xf numFmtId="173" fontId="82" fillId="0" borderId="0" xfId="0" applyNumberFormat="1" applyFont="1" applyFill="1" applyBorder="1"/>
    <xf numFmtId="0" fontId="3" fillId="2" borderId="1" xfId="0" applyFont="1" applyFill="1" applyBorder="1" applyAlignment="1">
      <alignment vertical="top" wrapText="1"/>
    </xf>
    <xf numFmtId="0" fontId="23" fillId="2" borderId="1" xfId="0" applyFont="1" applyFill="1" applyBorder="1" applyAlignment="1">
      <alignment horizontal="right" wrapText="1"/>
    </xf>
    <xf numFmtId="0" fontId="23" fillId="2" borderId="1" xfId="0" applyFont="1" applyFill="1" applyBorder="1" applyAlignment="1">
      <alignment horizontal="right"/>
    </xf>
    <xf numFmtId="0" fontId="83" fillId="0" borderId="0" xfId="0" applyFont="1" applyFill="1" applyAlignment="1">
      <alignment horizontal="left"/>
    </xf>
    <xf numFmtId="0" fontId="22" fillId="0" borderId="0" xfId="0" applyFont="1" applyFill="1" applyAlignment="1">
      <alignment horizontal="left"/>
    </xf>
    <xf numFmtId="0" fontId="85" fillId="0" borderId="0" xfId="4" applyFont="1" applyFill="1" applyAlignment="1" applyProtection="1">
      <alignment horizontal="left" wrapText="1"/>
    </xf>
    <xf numFmtId="0" fontId="85" fillId="0" borderId="0" xfId="4" applyFont="1" applyFill="1" applyAlignment="1" applyProtection="1">
      <alignment horizontal="left"/>
    </xf>
    <xf numFmtId="0" fontId="24" fillId="0" borderId="0" xfId="0" applyFont="1" applyFill="1" applyAlignment="1">
      <alignment horizontal="left"/>
    </xf>
    <xf numFmtId="0" fontId="22" fillId="0" borderId="1" xfId="0" applyFont="1" applyBorder="1" applyAlignment="1">
      <alignment horizontal="left" wrapText="1"/>
    </xf>
    <xf numFmtId="0" fontId="23" fillId="0" borderId="1" xfId="0" applyFont="1" applyFill="1" applyBorder="1" applyAlignment="1">
      <alignment wrapText="1"/>
    </xf>
    <xf numFmtId="0" fontId="23" fillId="0" borderId="1" xfId="0" applyFont="1" applyFill="1" applyBorder="1" applyAlignment="1">
      <alignment horizontal="left" wrapText="1"/>
    </xf>
    <xf numFmtId="0" fontId="101" fillId="2" borderId="5" xfId="0" applyFont="1" applyFill="1" applyBorder="1" applyAlignment="1">
      <alignment horizontal="left"/>
    </xf>
    <xf numFmtId="0" fontId="0" fillId="2" borderId="7" xfId="0" applyFont="1" applyFill="1" applyBorder="1"/>
    <xf numFmtId="0" fontId="84" fillId="2" borderId="7" xfId="0" applyFont="1" applyFill="1" applyBorder="1" applyAlignment="1">
      <alignment horizontal="left"/>
    </xf>
    <xf numFmtId="0" fontId="0" fillId="2" borderId="7" xfId="0" applyFont="1" applyFill="1" applyBorder="1" applyAlignment="1">
      <alignment horizontal="left"/>
    </xf>
    <xf numFmtId="0" fontId="0" fillId="2" borderId="8" xfId="0" applyFont="1" applyFill="1" applyBorder="1"/>
    <xf numFmtId="10" fontId="90" fillId="0" borderId="0" xfId="0" applyNumberFormat="1" applyFont="1" applyFill="1" applyAlignment="1">
      <alignment horizontal="left"/>
    </xf>
    <xf numFmtId="0" fontId="82" fillId="0" borderId="0" xfId="0" applyFont="1" applyFill="1" applyBorder="1"/>
    <xf numFmtId="169" fontId="82" fillId="0" borderId="0" xfId="0" applyNumberFormat="1" applyFont="1" applyFill="1" applyBorder="1"/>
    <xf numFmtId="0" fontId="82" fillId="48" borderId="0" xfId="0" applyFont="1" applyFill="1" applyBorder="1" applyAlignment="1">
      <alignment horizontal="left" wrapText="1"/>
    </xf>
    <xf numFmtId="0" fontId="0" fillId="48" borderId="0" xfId="0" applyFont="1" applyFill="1" applyAlignment="1">
      <alignment horizontal="left"/>
    </xf>
    <xf numFmtId="0" fontId="0" fillId="48" borderId="0" xfId="0" applyFont="1" applyFill="1"/>
    <xf numFmtId="9" fontId="82" fillId="48" borderId="0" xfId="1" applyFont="1" applyFill="1" applyBorder="1" applyAlignment="1">
      <alignment horizontal="right"/>
    </xf>
    <xf numFmtId="0" fontId="82" fillId="48" borderId="0" xfId="0" applyFont="1" applyFill="1" applyBorder="1"/>
    <xf numFmtId="169" fontId="82" fillId="48" borderId="0" xfId="0" applyNumberFormat="1" applyFont="1" applyFill="1" applyBorder="1"/>
    <xf numFmtId="2" fontId="82" fillId="48" borderId="0" xfId="0" applyNumberFormat="1" applyFont="1" applyFill="1" applyBorder="1"/>
    <xf numFmtId="0" fontId="0" fillId="48" borderId="0" xfId="0" applyFont="1" applyFill="1" applyBorder="1" applyAlignment="1">
      <alignment horizontal="left"/>
    </xf>
    <xf numFmtId="0" fontId="22" fillId="2" borderId="2" xfId="0" applyFont="1" applyFill="1" applyBorder="1"/>
    <xf numFmtId="0" fontId="23" fillId="2" borderId="2" xfId="0" applyFont="1" applyFill="1" applyBorder="1" applyAlignment="1">
      <alignment horizontal="left" wrapText="1"/>
    </xf>
    <xf numFmtId="0" fontId="23" fillId="0" borderId="1" xfId="0" applyFont="1" applyBorder="1" applyAlignment="1">
      <alignment horizontal="left" wrapText="1"/>
    </xf>
    <xf numFmtId="9" fontId="22" fillId="0" borderId="1" xfId="1" applyFont="1" applyFill="1" applyBorder="1" applyAlignment="1">
      <alignment horizontal="right"/>
    </xf>
    <xf numFmtId="174" fontId="23" fillId="0" borderId="0" xfId="0" applyNumberFormat="1" applyFont="1" applyBorder="1" applyAlignment="1">
      <alignment horizontal="left" wrapText="1"/>
    </xf>
    <xf numFmtId="173" fontId="23" fillId="0" borderId="0" xfId="0" applyNumberFormat="1" applyFont="1" applyBorder="1" applyAlignment="1">
      <alignment horizontal="left" wrapText="1"/>
    </xf>
    <xf numFmtId="0" fontId="81" fillId="0" borderId="0" xfId="0" applyFont="1"/>
    <xf numFmtId="44" fontId="0" fillId="0" borderId="0" xfId="0" applyNumberFormat="1"/>
    <xf numFmtId="165" fontId="3" fillId="0" borderId="0" xfId="2" applyNumberFormat="1" applyFont="1" applyBorder="1"/>
    <xf numFmtId="0" fontId="6" fillId="48" borderId="0" xfId="0" applyFont="1" applyFill="1"/>
    <xf numFmtId="0" fontId="98" fillId="0" borderId="0" xfId="4" applyFont="1" applyFill="1" applyAlignment="1" applyProtection="1">
      <alignment horizontal="left"/>
    </xf>
    <xf numFmtId="0" fontId="22" fillId="0" borderId="0" xfId="0" applyFont="1" applyFill="1"/>
    <xf numFmtId="165" fontId="23" fillId="0" borderId="1" xfId="2" applyNumberFormat="1" applyFont="1" applyBorder="1" applyAlignment="1">
      <alignment horizontal="right" wrapText="1"/>
    </xf>
    <xf numFmtId="43" fontId="0" fillId="0" borderId="0" xfId="0" applyNumberFormat="1" applyFont="1"/>
    <xf numFmtId="0" fontId="3" fillId="2" borderId="16" xfId="0" applyFont="1" applyFill="1" applyBorder="1"/>
    <xf numFmtId="0" fontId="0" fillId="0" borderId="0" xfId="0" applyFont="1" applyBorder="1" applyAlignment="1">
      <alignment wrapText="1"/>
    </xf>
    <xf numFmtId="0" fontId="7" fillId="0" borderId="0" xfId="0" applyFont="1" applyAlignment="1">
      <alignment wrapText="1"/>
    </xf>
    <xf numFmtId="0" fontId="7" fillId="0" borderId="0" xfId="0" applyFont="1" applyBorder="1" applyAlignment="1"/>
    <xf numFmtId="0" fontId="3" fillId="0" borderId="0" xfId="0" applyFont="1" applyBorder="1" applyAlignment="1">
      <alignment wrapText="1"/>
    </xf>
    <xf numFmtId="0" fontId="3" fillId="0" borderId="0" xfId="0" applyFont="1" applyBorder="1" applyAlignment="1"/>
    <xf numFmtId="0" fontId="0" fillId="0" borderId="0" xfId="0" applyFont="1" applyBorder="1" applyAlignment="1"/>
    <xf numFmtId="0" fontId="3" fillId="2" borderId="1" xfId="0" applyFont="1" applyFill="1" applyBorder="1" applyAlignment="1"/>
    <xf numFmtId="0" fontId="0" fillId="0" borderId="4" xfId="0" applyFont="1" applyBorder="1" applyAlignment="1">
      <alignment wrapText="1"/>
    </xf>
    <xf numFmtId="0" fontId="0" fillId="0" borderId="2" xfId="0" applyFont="1" applyBorder="1" applyAlignment="1">
      <alignment wrapText="1"/>
    </xf>
    <xf numFmtId="0" fontId="0" fillId="0" borderId="1" xfId="0" applyFont="1" applyBorder="1" applyAlignment="1"/>
    <xf numFmtId="0" fontId="108" fillId="0" borderId="0" xfId="0" applyFont="1" applyAlignment="1">
      <alignment horizontal="center"/>
    </xf>
    <xf numFmtId="0" fontId="109" fillId="0" borderId="0" xfId="0" applyFont="1" applyAlignment="1">
      <alignment horizontal="center"/>
    </xf>
    <xf numFmtId="0" fontId="23" fillId="0" borderId="0" xfId="0" applyFont="1" applyFill="1" applyBorder="1" applyAlignment="1"/>
    <xf numFmtId="0" fontId="3" fillId="0" borderId="0" xfId="0" applyFont="1" applyFill="1" applyBorder="1" applyAlignment="1">
      <alignment wrapText="1"/>
    </xf>
    <xf numFmtId="177" fontId="1" fillId="0" borderId="1" xfId="2" applyNumberFormat="1" applyFont="1" applyBorder="1"/>
    <xf numFmtId="177" fontId="1" fillId="0" borderId="1" xfId="2" applyNumberFormat="1" applyFont="1" applyFill="1" applyBorder="1"/>
    <xf numFmtId="177" fontId="1" fillId="0" borderId="7" xfId="2" applyNumberFormat="1" applyFont="1" applyBorder="1"/>
    <xf numFmtId="166" fontId="1" fillId="0" borderId="1" xfId="3" applyNumberFormat="1" applyFont="1" applyBorder="1" applyAlignment="1">
      <alignment horizontal="right"/>
    </xf>
    <xf numFmtId="166" fontId="1" fillId="0" borderId="5" xfId="3" applyNumberFormat="1" applyFont="1" applyBorder="1" applyAlignment="1">
      <alignment horizontal="right"/>
    </xf>
    <xf numFmtId="165" fontId="1" fillId="0" borderId="1" xfId="2" applyNumberFormat="1" applyFont="1" applyBorder="1" applyAlignment="1">
      <alignment horizontal="right"/>
    </xf>
    <xf numFmtId="165" fontId="1" fillId="0" borderId="5" xfId="2" applyNumberFormat="1" applyFont="1" applyBorder="1" applyAlignment="1">
      <alignment horizontal="right"/>
    </xf>
    <xf numFmtId="9" fontId="1" fillId="0" borderId="1" xfId="1" applyFont="1" applyBorder="1"/>
    <xf numFmtId="166" fontId="3" fillId="0" borderId="0" xfId="0" applyNumberFormat="1" applyFont="1"/>
    <xf numFmtId="9" fontId="1" fillId="0" borderId="0" xfId="1" applyFont="1"/>
    <xf numFmtId="177" fontId="3" fillId="0" borderId="0" xfId="2" applyNumberFormat="1" applyFont="1" applyBorder="1"/>
    <xf numFmtId="177" fontId="1" fillId="0" borderId="0" xfId="2" applyNumberFormat="1" applyFont="1" applyBorder="1"/>
    <xf numFmtId="0" fontId="117" fillId="0" borderId="1" xfId="0" applyFont="1" applyBorder="1" applyAlignment="1">
      <alignment horizontal="center" vertical="center" wrapText="1"/>
    </xf>
    <xf numFmtId="0" fontId="118" fillId="0" borderId="1" xfId="0" applyFont="1" applyBorder="1" applyAlignment="1">
      <alignment horizontal="center" wrapText="1"/>
    </xf>
    <xf numFmtId="0" fontId="3" fillId="2" borderId="4" xfId="0" applyFont="1" applyFill="1" applyBorder="1" applyAlignment="1">
      <alignment wrapText="1"/>
    </xf>
    <xf numFmtId="0" fontId="117" fillId="0" borderId="1" xfId="0" applyFont="1" applyBorder="1" applyAlignment="1">
      <alignment wrapText="1"/>
    </xf>
    <xf numFmtId="0" fontId="117" fillId="0" borderId="1" xfId="0" applyFont="1" applyBorder="1" applyAlignment="1">
      <alignment horizontal="right" wrapText="1"/>
    </xf>
    <xf numFmtId="0" fontId="118" fillId="0" borderId="1" xfId="0" applyFont="1" applyBorder="1" applyAlignment="1">
      <alignment wrapText="1"/>
    </xf>
    <xf numFmtId="0" fontId="21" fillId="2" borderId="2" xfId="0" applyFont="1" applyFill="1" applyBorder="1"/>
    <xf numFmtId="0" fontId="0" fillId="0" borderId="1" xfId="1" applyNumberFormat="1" applyFont="1" applyBorder="1"/>
    <xf numFmtId="172" fontId="1" fillId="0" borderId="1" xfId="1" applyNumberFormat="1" applyFont="1" applyBorder="1"/>
    <xf numFmtId="172" fontId="0" fillId="0" borderId="1" xfId="1" applyNumberFormat="1" applyFont="1" applyBorder="1"/>
    <xf numFmtId="0" fontId="115" fillId="0" borderId="1" xfId="0" applyFont="1" applyBorder="1" applyAlignment="1">
      <alignment wrapText="1"/>
    </xf>
    <xf numFmtId="0" fontId="116" fillId="0" borderId="1" xfId="0" applyFont="1" applyBorder="1" applyAlignment="1">
      <alignment wrapText="1"/>
    </xf>
    <xf numFmtId="0" fontId="0" fillId="0" borderId="1" xfId="0" applyBorder="1" applyAlignment="1">
      <alignment horizontal="center"/>
    </xf>
    <xf numFmtId="0" fontId="0" fillId="0" borderId="1" xfId="0" applyBorder="1" applyAlignment="1">
      <alignment horizontal="center"/>
    </xf>
    <xf numFmtId="4" fontId="0" fillId="0" borderId="0" xfId="0" applyNumberFormat="1"/>
    <xf numFmtId="176" fontId="0" fillId="0" borderId="0" xfId="0" applyNumberFormat="1"/>
    <xf numFmtId="0" fontId="0" fillId="0" borderId="0" xfId="0" applyFont="1" applyFill="1" applyBorder="1" applyAlignment="1">
      <alignment horizontal="left" wrapText="1"/>
    </xf>
    <xf numFmtId="0" fontId="84" fillId="0" borderId="0" xfId="0" applyFont="1" applyFill="1" applyAlignment="1">
      <alignment horizontal="left"/>
    </xf>
    <xf numFmtId="0" fontId="89" fillId="0" borderId="0" xfId="0" applyFont="1" applyFill="1" applyAlignment="1">
      <alignment horizontal="left"/>
    </xf>
    <xf numFmtId="175" fontId="0" fillId="0" borderId="1" xfId="0" applyNumberFormat="1" applyBorder="1"/>
    <xf numFmtId="9" fontId="22" fillId="0" borderId="1" xfId="1" applyFont="1" applyBorder="1" applyAlignment="1">
      <alignment horizontal="right"/>
    </xf>
    <xf numFmtId="175" fontId="0" fillId="0" borderId="1" xfId="0" applyNumberFormat="1" applyFont="1" applyFill="1" applyBorder="1"/>
    <xf numFmtId="165" fontId="1" fillId="0" borderId="1" xfId="2" applyNumberFormat="1" applyFont="1" applyFill="1" applyBorder="1"/>
    <xf numFmtId="9" fontId="1" fillId="0" borderId="1" xfId="1" applyFont="1" applyFill="1" applyBorder="1"/>
    <xf numFmtId="176" fontId="0" fillId="0" borderId="1" xfId="0" applyNumberFormat="1" applyBorder="1"/>
    <xf numFmtId="166" fontId="23" fillId="0" borderId="0" xfId="3" applyNumberFormat="1" applyFont="1" applyFill="1" applyBorder="1" applyAlignment="1">
      <alignment horizontal="left"/>
    </xf>
    <xf numFmtId="166" fontId="82" fillId="0" borderId="0" xfId="3" applyNumberFormat="1" applyFont="1" applyFill="1" applyBorder="1" applyAlignment="1">
      <alignment horizontal="left"/>
    </xf>
    <xf numFmtId="166" fontId="84" fillId="0" borderId="0" xfId="3" applyNumberFormat="1" applyFont="1" applyFill="1" applyBorder="1"/>
    <xf numFmtId="166" fontId="23" fillId="0" borderId="0" xfId="3" applyNumberFormat="1" applyFont="1" applyBorder="1"/>
    <xf numFmtId="171" fontId="22" fillId="0" borderId="0" xfId="0" applyNumberFormat="1" applyFont="1" applyFill="1" applyBorder="1" applyAlignment="1">
      <alignment horizontal="right" wrapText="1"/>
    </xf>
    <xf numFmtId="3" fontId="22" fillId="0" borderId="0" xfId="0" applyNumberFormat="1" applyFont="1" applyFill="1" applyBorder="1" applyAlignment="1">
      <alignment horizontal="right" wrapText="1"/>
    </xf>
    <xf numFmtId="9" fontId="22" fillId="0" borderId="0" xfId="0" applyNumberFormat="1" applyFont="1" applyFill="1" applyBorder="1" applyAlignment="1">
      <alignment horizontal="right" wrapText="1"/>
    </xf>
    <xf numFmtId="0" fontId="23" fillId="0" borderId="0" xfId="0" applyFont="1" applyFill="1" applyBorder="1" applyAlignment="1">
      <alignment wrapText="1"/>
    </xf>
    <xf numFmtId="0" fontId="3" fillId="2" borderId="1" xfId="0" applyFont="1" applyFill="1" applyBorder="1" applyAlignment="1">
      <alignment horizontal="right" vertical="top" wrapText="1"/>
    </xf>
    <xf numFmtId="0" fontId="84" fillId="0" borderId="0" xfId="0" applyFont="1" applyFill="1" applyBorder="1" applyAlignment="1">
      <alignment horizontal="left" wrapText="1"/>
    </xf>
    <xf numFmtId="0" fontId="23" fillId="0" borderId="0" xfId="0" applyFont="1" applyFill="1" applyBorder="1" applyAlignment="1">
      <alignment horizontal="left" wrapText="1"/>
    </xf>
    <xf numFmtId="0" fontId="82" fillId="0" borderId="1" xfId="0" applyFont="1" applyBorder="1" applyAlignment="1">
      <alignment horizontal="left" wrapText="1"/>
    </xf>
    <xf numFmtId="0" fontId="0" fillId="0" borderId="0" xfId="0" applyAlignment="1">
      <alignment horizontal="right" vertical="top" wrapText="1"/>
    </xf>
    <xf numFmtId="9" fontId="1" fillId="0" borderId="0" xfId="1" applyFont="1" applyBorder="1"/>
    <xf numFmtId="175" fontId="3" fillId="0" borderId="0" xfId="0" applyNumberFormat="1" applyFont="1" applyBorder="1" applyAlignment="1"/>
    <xf numFmtId="3" fontId="91" fillId="0" borderId="0" xfId="0" applyNumberFormat="1" applyFont="1" applyFill="1" applyBorder="1" applyAlignment="1"/>
    <xf numFmtId="165" fontId="3" fillId="0" borderId="0" xfId="2" applyNumberFormat="1" applyFont="1" applyBorder="1" applyAlignment="1"/>
    <xf numFmtId="173" fontId="91" fillId="0" borderId="0" xfId="0" applyNumberFormat="1" applyFont="1" applyFill="1" applyBorder="1" applyAlignment="1"/>
    <xf numFmtId="175" fontId="0" fillId="0" borderId="0" xfId="0" applyNumberFormat="1" applyFont="1" applyFill="1" applyBorder="1" applyAlignment="1"/>
    <xf numFmtId="165" fontId="1" fillId="0" borderId="0" xfId="2" applyNumberFormat="1" applyFont="1" applyFill="1" applyBorder="1" applyAlignment="1"/>
    <xf numFmtId="176" fontId="0" fillId="0" borderId="0" xfId="0" applyNumberFormat="1" applyFont="1" applyFill="1" applyBorder="1"/>
    <xf numFmtId="172" fontId="1" fillId="0" borderId="0" xfId="1" applyNumberFormat="1" applyFont="1" applyFill="1" applyBorder="1"/>
    <xf numFmtId="6" fontId="22" fillId="0" borderId="1" xfId="0" applyNumberFormat="1" applyFont="1" applyFill="1" applyBorder="1" applyAlignment="1">
      <alignment horizontal="right" wrapText="1"/>
    </xf>
    <xf numFmtId="9" fontId="22" fillId="0" borderId="1" xfId="0" applyNumberFormat="1" applyFont="1" applyFill="1" applyBorder="1" applyAlignment="1">
      <alignment horizontal="right" wrapText="1"/>
    </xf>
    <xf numFmtId="0" fontId="99" fillId="0" borderId="1" xfId="0" applyFont="1" applyFill="1" applyBorder="1" applyAlignment="1">
      <alignment horizontal="left"/>
    </xf>
    <xf numFmtId="0" fontId="12" fillId="0" borderId="0" xfId="6" applyAlignment="1" applyProtection="1">
      <alignment horizontal="left"/>
    </xf>
    <xf numFmtId="0" fontId="12" fillId="0" borderId="0" xfId="6" applyFill="1" applyAlignment="1" applyProtection="1">
      <alignment horizontal="left"/>
    </xf>
    <xf numFmtId="0" fontId="23" fillId="2" borderId="1" xfId="0" applyFont="1" applyFill="1" applyBorder="1" applyAlignment="1">
      <alignment horizontal="left" wrapText="1"/>
    </xf>
    <xf numFmtId="0" fontId="0" fillId="0" borderId="0" xfId="2" applyNumberFormat="1" applyFont="1"/>
    <xf numFmtId="0" fontId="23" fillId="0" borderId="0" xfId="0" applyFont="1" applyFill="1" applyAlignment="1">
      <alignment horizontal="left"/>
    </xf>
    <xf numFmtId="0" fontId="0" fillId="0" borderId="1" xfId="0" applyFont="1" applyFill="1" applyBorder="1" applyAlignment="1">
      <alignment horizontal="center"/>
    </xf>
    <xf numFmtId="165" fontId="0" fillId="0" borderId="1" xfId="2" applyNumberFormat="1" applyFont="1" applyFill="1" applyBorder="1" applyAlignment="1">
      <alignment horizontal="center"/>
    </xf>
    <xf numFmtId="9" fontId="3" fillId="0" borderId="1" xfId="1" applyFont="1" applyFill="1" applyBorder="1"/>
    <xf numFmtId="165" fontId="23" fillId="0" borderId="1" xfId="2" applyNumberFormat="1" applyFont="1" applyFill="1" applyBorder="1"/>
    <xf numFmtId="167" fontId="4" fillId="0" borderId="1" xfId="1" applyNumberFormat="1" applyFont="1" applyBorder="1"/>
    <xf numFmtId="165" fontId="0" fillId="0" borderId="1" xfId="0" applyNumberFormat="1" applyBorder="1" applyAlignment="1">
      <alignment horizontal="right"/>
    </xf>
    <xf numFmtId="165" fontId="3" fillId="0" borderId="1" xfId="0" applyNumberFormat="1" applyFont="1" applyBorder="1" applyAlignment="1">
      <alignment horizontal="right"/>
    </xf>
    <xf numFmtId="0" fontId="3" fillId="0" borderId="4" xfId="0" applyFont="1" applyBorder="1"/>
    <xf numFmtId="165" fontId="3" fillId="0" borderId="4" xfId="2" applyNumberFormat="1" applyFont="1" applyBorder="1"/>
    <xf numFmtId="165" fontId="3" fillId="0" borderId="4" xfId="0" applyNumberFormat="1" applyFont="1" applyBorder="1"/>
    <xf numFmtId="0" fontId="3" fillId="2" borderId="2" xfId="0" applyFont="1" applyFill="1" applyBorder="1" applyAlignment="1">
      <alignment horizontal="right"/>
    </xf>
    <xf numFmtId="0" fontId="3" fillId="2" borderId="2" xfId="0" applyFont="1" applyFill="1" applyBorder="1" applyAlignment="1">
      <alignment wrapText="1"/>
    </xf>
    <xf numFmtId="0" fontId="123" fillId="2" borderId="1" xfId="0" applyFont="1" applyFill="1" applyBorder="1" applyAlignment="1">
      <alignment horizontal="center"/>
    </xf>
    <xf numFmtId="4" fontId="123" fillId="2" borderId="1" xfId="0" applyNumberFormat="1" applyFont="1" applyFill="1" applyBorder="1" applyAlignment="1">
      <alignment horizontal="center" wrapText="1"/>
    </xf>
    <xf numFmtId="0" fontId="123" fillId="2" borderId="1" xfId="0" applyFont="1" applyFill="1" applyBorder="1" applyAlignment="1">
      <alignment horizontal="center" wrapText="1"/>
    </xf>
    <xf numFmtId="176" fontId="123" fillId="2" borderId="1" xfId="0" applyNumberFormat="1" applyFont="1" applyFill="1" applyBorder="1" applyAlignment="1">
      <alignment horizontal="center" wrapText="1"/>
    </xf>
    <xf numFmtId="0" fontId="0" fillId="0" borderId="1" xfId="0" applyBorder="1" applyAlignment="1">
      <alignment horizontal="left"/>
    </xf>
    <xf numFmtId="0" fontId="0" fillId="0" borderId="1" xfId="0" applyNumberFormat="1" applyBorder="1"/>
    <xf numFmtId="0" fontId="124" fillId="0" borderId="1" xfId="0" applyFont="1" applyBorder="1"/>
    <xf numFmtId="0" fontId="123" fillId="0" borderId="1" xfId="0" applyFont="1" applyFill="1" applyBorder="1"/>
    <xf numFmtId="176" fontId="123" fillId="0" borderId="1" xfId="0" applyNumberFormat="1" applyFont="1" applyBorder="1"/>
    <xf numFmtId="4" fontId="0" fillId="0" borderId="1" xfId="0" applyNumberFormat="1" applyBorder="1"/>
    <xf numFmtId="4" fontId="124" fillId="0" borderId="1" xfId="0" applyNumberFormat="1" applyFont="1" applyBorder="1"/>
    <xf numFmtId="4" fontId="123" fillId="0" borderId="1" xfId="0" applyNumberFormat="1" applyFont="1" applyFill="1" applyBorder="1"/>
    <xf numFmtId="0" fontId="123" fillId="0" borderId="0" xfId="0" applyFont="1" applyFill="1" applyBorder="1"/>
    <xf numFmtId="176" fontId="123" fillId="0" borderId="0" xfId="0" applyNumberFormat="1" applyFont="1" applyBorder="1"/>
    <xf numFmtId="0" fontId="3" fillId="0" borderId="0" xfId="0" applyFont="1" applyFill="1" applyBorder="1" applyAlignment="1">
      <alignment horizontal="left"/>
    </xf>
    <xf numFmtId="0" fontId="125" fillId="0" borderId="0" xfId="0" applyFont="1" applyFill="1" applyBorder="1" applyAlignment="1">
      <alignment horizontal="left"/>
    </xf>
    <xf numFmtId="0" fontId="125" fillId="0" borderId="0" xfId="0" applyFont="1"/>
    <xf numFmtId="49" fontId="119" fillId="49" borderId="5" xfId="7" applyNumberFormat="1" applyFont="1" applyFill="1" applyBorder="1" applyAlignment="1">
      <alignment horizontal="left"/>
    </xf>
    <xf numFmtId="49" fontId="119" fillId="49" borderId="33" xfId="7" applyNumberFormat="1" applyFont="1" applyFill="1" applyBorder="1" applyAlignment="1">
      <alignment horizontal="left"/>
    </xf>
    <xf numFmtId="4" fontId="123" fillId="2" borderId="4" xfId="0" applyNumberFormat="1" applyFont="1" applyFill="1" applyBorder="1" applyAlignment="1">
      <alignment horizontal="center" wrapText="1"/>
    </xf>
    <xf numFmtId="0" fontId="123" fillId="2" borderId="4" xfId="0" applyFont="1" applyFill="1" applyBorder="1" applyAlignment="1">
      <alignment horizontal="center" wrapText="1"/>
    </xf>
    <xf numFmtId="176" fontId="123" fillId="2" borderId="4" xfId="0" applyNumberFormat="1" applyFont="1" applyFill="1" applyBorder="1" applyAlignment="1">
      <alignment horizontal="center" wrapText="1"/>
    </xf>
    <xf numFmtId="0" fontId="123" fillId="2" borderId="4" xfId="0" applyNumberFormat="1" applyFont="1" applyFill="1" applyBorder="1" applyAlignment="1">
      <alignment horizontal="center" wrapText="1"/>
    </xf>
    <xf numFmtId="49" fontId="0" fillId="0" borderId="1" xfId="0" applyNumberFormat="1" applyBorder="1" applyAlignment="1">
      <alignment horizontal="right"/>
    </xf>
    <xf numFmtId="0" fontId="0" fillId="0" borderId="1" xfId="0" applyNumberFormat="1" applyBorder="1" applyAlignment="1">
      <alignment horizontal="right"/>
    </xf>
    <xf numFmtId="0" fontId="0" fillId="0" borderId="0" xfId="0" applyNumberFormat="1"/>
    <xf numFmtId="0" fontId="123" fillId="2" borderId="1" xfId="0" applyNumberFormat="1" applyFont="1" applyFill="1" applyBorder="1" applyAlignment="1">
      <alignment horizontal="center" wrapText="1"/>
    </xf>
    <xf numFmtId="0" fontId="0" fillId="0" borderId="1" xfId="0" applyNumberFormat="1" applyBorder="1" applyAlignment="1">
      <alignment horizontal="left"/>
    </xf>
    <xf numFmtId="43" fontId="0" fillId="0" borderId="1" xfId="2" applyFont="1" applyBorder="1"/>
    <xf numFmtId="43" fontId="0" fillId="0" borderId="1" xfId="2" applyFont="1" applyBorder="1" applyAlignment="1">
      <alignment horizontal="right"/>
    </xf>
    <xf numFmtId="176" fontId="0" fillId="0" borderId="1" xfId="2" applyNumberFormat="1" applyFont="1" applyBorder="1" applyAlignment="1">
      <alignment horizontal="right"/>
    </xf>
    <xf numFmtId="49" fontId="119" fillId="0" borderId="1" xfId="7" applyNumberFormat="1" applyFont="1" applyFill="1" applyBorder="1" applyAlignment="1">
      <alignment horizontal="left"/>
    </xf>
    <xf numFmtId="3" fontId="22" fillId="0" borderId="1" xfId="7" applyNumberFormat="1" applyFont="1" applyFill="1" applyBorder="1" applyAlignment="1">
      <alignment horizontal="right"/>
    </xf>
    <xf numFmtId="4" fontId="22" fillId="0" borderId="1" xfId="7" applyNumberFormat="1" applyFont="1" applyFill="1" applyBorder="1" applyAlignment="1"/>
    <xf numFmtId="176" fontId="22" fillId="0" borderId="1" xfId="7" applyNumberFormat="1" applyFont="1" applyFill="1" applyBorder="1" applyAlignment="1"/>
    <xf numFmtId="49" fontId="119" fillId="0" borderId="34" xfId="7" applyNumberFormat="1" applyFont="1" applyFill="1" applyBorder="1" applyAlignment="1">
      <alignment horizontal="left"/>
    </xf>
    <xf numFmtId="0" fontId="1" fillId="0" borderId="35" xfId="0" applyNumberFormat="1" applyFont="1" applyFill="1" applyBorder="1"/>
    <xf numFmtId="0" fontId="23" fillId="0" borderId="1" xfId="7" applyFont="1" applyFill="1" applyBorder="1" applyAlignment="1"/>
    <xf numFmtId="3" fontId="23" fillId="0" borderId="1" xfId="7" applyNumberFormat="1" applyFont="1" applyFill="1" applyBorder="1" applyAlignment="1"/>
    <xf numFmtId="4" fontId="23" fillId="0" borderId="1" xfId="7" applyNumberFormat="1" applyFont="1" applyFill="1" applyBorder="1" applyAlignment="1"/>
    <xf numFmtId="176" fontId="23" fillId="0" borderId="1" xfId="7" applyNumberFormat="1" applyFont="1" applyFill="1" applyBorder="1" applyAlignment="1"/>
    <xf numFmtId="43" fontId="0" fillId="0" borderId="1" xfId="2" applyFont="1" applyBorder="1" applyAlignment="1">
      <alignment horizontal="center"/>
    </xf>
    <xf numFmtId="49" fontId="119" fillId="0" borderId="13" xfId="7" applyNumberFormat="1" applyFont="1" applyFill="1" applyBorder="1" applyAlignment="1">
      <alignment horizontal="left"/>
    </xf>
    <xf numFmtId="0" fontId="0" fillId="0" borderId="10" xfId="0" applyBorder="1"/>
    <xf numFmtId="0" fontId="0" fillId="0" borderId="0" xfId="0" applyNumberFormat="1" applyAlignment="1">
      <alignment horizontal="center"/>
    </xf>
    <xf numFmtId="0" fontId="0" fillId="0" borderId="0" xfId="0" applyAlignment="1">
      <alignment horizontal="center"/>
    </xf>
    <xf numFmtId="0" fontId="0" fillId="0" borderId="0" xfId="0" applyFont="1" applyAlignment="1">
      <alignment horizontal="left" wrapText="1"/>
    </xf>
    <xf numFmtId="175" fontId="0" fillId="0" borderId="0" xfId="0" applyNumberFormat="1" applyFont="1" applyFill="1" applyBorder="1"/>
    <xf numFmtId="44" fontId="82" fillId="0" borderId="0" xfId="3" applyFont="1" applyBorder="1" applyAlignment="1">
      <alignment horizontal="left" wrapText="1"/>
    </xf>
    <xf numFmtId="43" fontId="0" fillId="0" borderId="0" xfId="0" applyNumberFormat="1" applyFont="1" applyAlignment="1">
      <alignment horizontal="left"/>
    </xf>
    <xf numFmtId="165" fontId="0" fillId="0" borderId="0" xfId="0" applyNumberFormat="1" applyFont="1" applyAlignment="1">
      <alignment horizontal="left"/>
    </xf>
    <xf numFmtId="176" fontId="0" fillId="0" borderId="0" xfId="0" applyNumberFormat="1" applyFont="1" applyAlignment="1">
      <alignment horizontal="left"/>
    </xf>
    <xf numFmtId="176" fontId="82" fillId="0" borderId="0" xfId="0" applyNumberFormat="1" applyFont="1" applyFill="1" applyBorder="1" applyAlignment="1">
      <alignment horizontal="left" wrapText="1"/>
    </xf>
    <xf numFmtId="3" fontId="11" fillId="0" borderId="0" xfId="0" applyNumberFormat="1" applyFont="1" applyBorder="1"/>
    <xf numFmtId="4" fontId="123" fillId="0" borderId="0" xfId="0" applyNumberFormat="1" applyFont="1" applyFill="1" applyBorder="1"/>
    <xf numFmtId="0" fontId="23" fillId="2" borderId="1" xfId="0" applyFont="1" applyFill="1" applyBorder="1" applyAlignment="1"/>
    <xf numFmtId="166" fontId="84" fillId="0" borderId="1" xfId="3" applyNumberFormat="1" applyFont="1" applyFill="1" applyBorder="1" applyAlignment="1">
      <alignment horizontal="left"/>
    </xf>
    <xf numFmtId="0" fontId="23" fillId="0" borderId="4" xfId="0" applyFont="1" applyFill="1" applyBorder="1" applyAlignment="1">
      <alignment horizontal="left" wrapText="1"/>
    </xf>
    <xf numFmtId="0" fontId="0" fillId="0" borderId="16" xfId="0" applyFont="1" applyBorder="1"/>
    <xf numFmtId="0" fontId="0" fillId="0" borderId="2" xfId="0" applyFont="1" applyBorder="1"/>
    <xf numFmtId="177" fontId="0" fillId="0" borderId="1" xfId="2" applyNumberFormat="1" applyFont="1" applyBorder="1"/>
    <xf numFmtId="170" fontId="82" fillId="0" borderId="0" xfId="2" applyNumberFormat="1" applyFont="1" applyFill="1" applyBorder="1"/>
    <xf numFmtId="43" fontId="82" fillId="0" borderId="0" xfId="0" applyNumberFormat="1" applyFont="1" applyFill="1" applyBorder="1"/>
    <xf numFmtId="179" fontId="34" fillId="0" borderId="0" xfId="200" applyFill="1" applyAlignment="1">
      <alignment horizontal="left"/>
    </xf>
    <xf numFmtId="9" fontId="0" fillId="0" borderId="0" xfId="1" applyFont="1" applyFill="1"/>
    <xf numFmtId="165" fontId="34" fillId="0" borderId="0" xfId="200" applyNumberFormat="1" applyFill="1"/>
    <xf numFmtId="165" fontId="0" fillId="0" borderId="0" xfId="0" applyNumberFormat="1" applyFont="1" applyFill="1"/>
    <xf numFmtId="3" fontId="0" fillId="0" borderId="0" xfId="0" applyNumberFormat="1" applyFont="1" applyFill="1" applyAlignment="1">
      <alignment horizontal="left"/>
    </xf>
    <xf numFmtId="3" fontId="3" fillId="0" borderId="0" xfId="0" applyNumberFormat="1" applyFont="1" applyFill="1" applyAlignment="1">
      <alignment horizontal="left"/>
    </xf>
    <xf numFmtId="0" fontId="3" fillId="0" borderId="0" xfId="0" applyFont="1" applyFill="1" applyAlignment="1">
      <alignment horizontal="left"/>
    </xf>
    <xf numFmtId="166" fontId="23" fillId="0" borderId="0" xfId="3" applyNumberFormat="1" applyFont="1" applyFill="1" applyBorder="1"/>
    <xf numFmtId="0" fontId="100" fillId="0" borderId="0" xfId="0" applyFont="1" applyFill="1" applyAlignment="1">
      <alignment horizontal="left"/>
    </xf>
    <xf numFmtId="0" fontId="81" fillId="48" borderId="0" xfId="0" applyFont="1" applyFill="1" applyAlignment="1">
      <alignment horizontal="left"/>
    </xf>
    <xf numFmtId="0" fontId="81" fillId="48" borderId="0" xfId="0" applyFont="1" applyFill="1"/>
    <xf numFmtId="9" fontId="126" fillId="48" borderId="0" xfId="1" applyFont="1" applyFill="1" applyBorder="1" applyAlignment="1">
      <alignment horizontal="right"/>
    </xf>
    <xf numFmtId="0" fontId="126" fillId="48" borderId="0" xfId="0" applyFont="1" applyFill="1" applyBorder="1"/>
    <xf numFmtId="169" fontId="126" fillId="48" borderId="0" xfId="0" applyNumberFormat="1" applyFont="1" applyFill="1" applyBorder="1"/>
    <xf numFmtId="2" fontId="126" fillId="48" borderId="0" xfId="0" applyNumberFormat="1" applyFont="1" applyFill="1" applyBorder="1"/>
    <xf numFmtId="0" fontId="81" fillId="48" borderId="0" xfId="0" applyFont="1" applyFill="1" applyBorder="1" applyAlignment="1">
      <alignment horizontal="left"/>
    </xf>
    <xf numFmtId="0" fontId="126" fillId="0" borderId="0" xfId="0" applyFont="1" applyFill="1" applyBorder="1"/>
    <xf numFmtId="169" fontId="126" fillId="0" borderId="0" xfId="0" applyNumberFormat="1" applyFont="1" applyFill="1" applyBorder="1"/>
    <xf numFmtId="2" fontId="126" fillId="0" borderId="0" xfId="0" applyNumberFormat="1" applyFont="1" applyFill="1" applyBorder="1"/>
    <xf numFmtId="0" fontId="81" fillId="0" borderId="0" xfId="0" applyFont="1" applyFill="1" applyBorder="1"/>
    <xf numFmtId="0" fontId="81" fillId="0" borderId="0" xfId="0" applyFont="1" applyFill="1"/>
    <xf numFmtId="0" fontId="127" fillId="48" borderId="0" xfId="0" applyFont="1" applyFill="1" applyBorder="1" applyAlignment="1">
      <alignment horizontal="left" wrapText="1"/>
    </xf>
    <xf numFmtId="0" fontId="127" fillId="48" borderId="0" xfId="0" applyFont="1" applyFill="1" applyBorder="1" applyAlignment="1">
      <alignment horizontal="left"/>
    </xf>
    <xf numFmtId="0" fontId="22" fillId="50" borderId="0" xfId="0" applyFont="1" applyFill="1" applyAlignment="1">
      <alignment horizontal="left"/>
    </xf>
    <xf numFmtId="0" fontId="12" fillId="50" borderId="0" xfId="6" applyFill="1" applyBorder="1" applyAlignment="1" applyProtection="1">
      <alignment horizontal="left"/>
    </xf>
    <xf numFmtId="0" fontId="0" fillId="48" borderId="0" xfId="0" applyNumberFormat="1" applyFill="1"/>
    <xf numFmtId="4" fontId="123" fillId="48" borderId="0" xfId="0" applyNumberFormat="1" applyFont="1" applyFill="1" applyBorder="1"/>
    <xf numFmtId="176" fontId="123" fillId="48" borderId="0" xfId="0" applyNumberFormat="1" applyFont="1" applyFill="1" applyBorder="1"/>
    <xf numFmtId="0" fontId="31" fillId="0" borderId="0" xfId="0" applyFont="1" applyFill="1" applyBorder="1" applyAlignment="1">
      <alignment horizontal="center" vertical="center" wrapText="1"/>
    </xf>
    <xf numFmtId="0" fontId="31" fillId="0" borderId="0" xfId="0" applyFont="1" applyFill="1" applyBorder="1" applyAlignment="1">
      <alignment horizontal="right" vertical="center" wrapText="1"/>
    </xf>
    <xf numFmtId="0" fontId="0" fillId="0" borderId="1" xfId="0" applyFont="1" applyBorder="1" applyAlignment="1">
      <alignment horizontal="right" vertical="top"/>
    </xf>
    <xf numFmtId="2" fontId="0" fillId="0" borderId="1" xfId="0" applyNumberFormat="1" applyFont="1" applyBorder="1" applyAlignment="1">
      <alignment vertical="top"/>
    </xf>
    <xf numFmtId="0" fontId="125" fillId="0" borderId="0" xfId="0" applyFont="1" applyAlignment="1">
      <alignment horizontal="left"/>
    </xf>
    <xf numFmtId="0" fontId="128" fillId="0" borderId="0" xfId="0" applyFont="1" applyBorder="1" applyAlignment="1">
      <alignment wrapText="1"/>
    </xf>
    <xf numFmtId="0" fontId="0" fillId="0" borderId="0" xfId="0" applyNumberFormat="1" applyBorder="1"/>
    <xf numFmtId="167" fontId="5" fillId="0" borderId="4" xfId="1" applyNumberFormat="1" applyFont="1" applyBorder="1"/>
    <xf numFmtId="167" fontId="4" fillId="0" borderId="0" xfId="1" applyNumberFormat="1" applyFont="1" applyBorder="1"/>
    <xf numFmtId="167" fontId="23" fillId="0" borderId="1" xfId="2" applyNumberFormat="1" applyFont="1" applyFill="1" applyBorder="1"/>
    <xf numFmtId="177" fontId="0" fillId="0" borderId="0" xfId="0" applyNumberFormat="1"/>
    <xf numFmtId="177" fontId="3" fillId="0" borderId="4" xfId="2" applyNumberFormat="1" applyFont="1" applyFill="1" applyBorder="1"/>
    <xf numFmtId="177" fontId="3" fillId="0" borderId="4" xfId="2" applyNumberFormat="1" applyFont="1" applyBorder="1"/>
    <xf numFmtId="177" fontId="23" fillId="0" borderId="4" xfId="2" applyNumberFormat="1" applyFont="1" applyBorder="1"/>
    <xf numFmtId="175" fontId="129" fillId="51" borderId="1" xfId="160" applyNumberFormat="1" applyFont="1" applyFill="1" applyBorder="1"/>
    <xf numFmtId="176" fontId="129" fillId="0" borderId="1" xfId="160" applyNumberFormat="1" applyFont="1" applyFill="1" applyBorder="1"/>
    <xf numFmtId="176" fontId="130" fillId="0" borderId="2" xfId="160" applyNumberFormat="1" applyFont="1" applyFill="1" applyBorder="1"/>
    <xf numFmtId="176" fontId="129" fillId="51" borderId="1" xfId="160" applyNumberFormat="1" applyFont="1" applyFill="1" applyBorder="1"/>
    <xf numFmtId="176" fontId="130" fillId="51" borderId="1" xfId="160" applyNumberFormat="1" applyFont="1" applyFill="1" applyBorder="1"/>
    <xf numFmtId="3" fontId="129" fillId="52" borderId="1" xfId="160" applyNumberFormat="1" applyFont="1" applyFill="1" applyBorder="1" applyAlignment="1">
      <alignment horizontal="right"/>
    </xf>
    <xf numFmtId="191" fontId="129" fillId="52" borderId="1" xfId="160" applyNumberFormat="1" applyFont="1" applyFill="1" applyBorder="1" applyAlignment="1">
      <alignment horizontal="right"/>
    </xf>
    <xf numFmtId="4" fontId="129" fillId="51" borderId="1" xfId="160" applyNumberFormat="1" applyFont="1" applyFill="1" applyBorder="1"/>
    <xf numFmtId="4" fontId="123" fillId="0" borderId="2" xfId="0" applyNumberFormat="1" applyFont="1" applyFill="1" applyBorder="1"/>
    <xf numFmtId="0" fontId="131" fillId="51" borderId="1" xfId="0" applyNumberFormat="1" applyFont="1" applyFill="1" applyBorder="1"/>
    <xf numFmtId="176" fontId="130" fillId="51" borderId="0" xfId="160" applyNumberFormat="1" applyFont="1" applyFill="1" applyBorder="1"/>
    <xf numFmtId="176" fontId="130" fillId="0" borderId="0" xfId="160" applyNumberFormat="1" applyFont="1" applyFill="1" applyBorder="1"/>
    <xf numFmtId="0" fontId="21" fillId="0" borderId="0" xfId="0" applyFont="1" applyFill="1" applyBorder="1" applyAlignment="1"/>
    <xf numFmtId="0" fontId="0" fillId="0" borderId="1" xfId="0" applyFill="1" applyBorder="1" applyAlignment="1">
      <alignment horizontal="right"/>
    </xf>
    <xf numFmtId="0" fontId="88" fillId="0" borderId="0" xfId="0" applyFont="1" applyAlignment="1">
      <alignment horizontal="left"/>
    </xf>
    <xf numFmtId="0" fontId="3" fillId="0" borderId="0" xfId="0" applyFont="1" applyAlignment="1">
      <alignment horizontal="left" wrapText="1"/>
    </xf>
    <xf numFmtId="0" fontId="104" fillId="0" borderId="0" xfId="0" applyFont="1" applyAlignment="1">
      <alignment horizontal="left"/>
    </xf>
    <xf numFmtId="0" fontId="104" fillId="0" borderId="0" xfId="0" applyFont="1" applyFill="1" applyAlignment="1">
      <alignment horizontal="left"/>
    </xf>
    <xf numFmtId="0" fontId="0" fillId="0" borderId="0" xfId="0" applyNumberFormat="1" applyFill="1"/>
    <xf numFmtId="176" fontId="123" fillId="0" borderId="0" xfId="0" applyNumberFormat="1" applyFont="1" applyFill="1" applyBorder="1"/>
    <xf numFmtId="9" fontId="1" fillId="0" borderId="1" xfId="231" applyFont="1" applyBorder="1" applyAlignment="1"/>
    <xf numFmtId="167" fontId="0" fillId="0" borderId="0" xfId="0" applyNumberFormat="1" applyFill="1" applyBorder="1" applyAlignment="1">
      <alignment horizontal="right"/>
    </xf>
    <xf numFmtId="164" fontId="0" fillId="0" borderId="0" xfId="0" applyNumberFormat="1" applyFont="1" applyFill="1" applyBorder="1" applyAlignment="1">
      <alignment horizontal="right"/>
    </xf>
    <xf numFmtId="0" fontId="84" fillId="2" borderId="1" xfId="0" applyFont="1" applyFill="1" applyBorder="1" applyAlignment="1">
      <alignment horizontal="right" wrapText="1"/>
    </xf>
    <xf numFmtId="0" fontId="132" fillId="0" borderId="0" xfId="0" applyFont="1"/>
    <xf numFmtId="164" fontId="3" fillId="0" borderId="1" xfId="0" applyNumberFormat="1" applyFont="1" applyFill="1" applyBorder="1"/>
    <xf numFmtId="0" fontId="3" fillId="0" borderId="1" xfId="0" applyFont="1" applyFill="1" applyBorder="1" applyAlignment="1">
      <alignment horizontal="right"/>
    </xf>
    <xf numFmtId="3" fontId="1" fillId="0" borderId="1" xfId="0" applyNumberFormat="1" applyFont="1" applyBorder="1"/>
    <xf numFmtId="3" fontId="3" fillId="0" borderId="1" xfId="0" applyNumberFormat="1" applyFont="1" applyBorder="1"/>
    <xf numFmtId="177" fontId="3" fillId="0" borderId="1" xfId="2" applyNumberFormat="1" applyFont="1" applyFill="1" applyBorder="1"/>
    <xf numFmtId="177" fontId="23" fillId="0" borderId="1" xfId="2" applyNumberFormat="1" applyFont="1" applyFill="1" applyBorder="1"/>
    <xf numFmtId="177" fontId="22" fillId="0" borderId="1" xfId="2" applyNumberFormat="1" applyFont="1" applyFill="1" applyBorder="1"/>
    <xf numFmtId="177" fontId="1" fillId="0" borderId="7" xfId="2" applyNumberFormat="1" applyFont="1" applyFill="1" applyBorder="1"/>
    <xf numFmtId="164" fontId="3" fillId="0" borderId="5" xfId="2" applyNumberFormat="1" applyFont="1" applyFill="1" applyBorder="1" applyAlignment="1">
      <alignment horizontal="right"/>
    </xf>
    <xf numFmtId="43" fontId="22" fillId="0" borderId="1" xfId="2" applyNumberFormat="1" applyFont="1" applyFill="1" applyBorder="1"/>
    <xf numFmtId="43" fontId="1" fillId="0" borderId="1" xfId="2" applyNumberFormat="1" applyFont="1" applyFill="1" applyBorder="1"/>
    <xf numFmtId="0" fontId="0" fillId="0" borderId="0" xfId="0"/>
    <xf numFmtId="0" fontId="7" fillId="0" borderId="0" xfId="0" applyFont="1" applyFill="1"/>
    <xf numFmtId="0" fontId="3" fillId="2" borderId="1" xfId="0" applyFont="1" applyFill="1" applyBorder="1"/>
    <xf numFmtId="177" fontId="3" fillId="0" borderId="1" xfId="2" applyNumberFormat="1" applyFont="1" applyBorder="1"/>
    <xf numFmtId="0" fontId="4" fillId="0" borderId="1" xfId="0" applyFont="1" applyBorder="1"/>
    <xf numFmtId="177" fontId="1" fillId="0" borderId="1" xfId="2" applyNumberFormat="1" applyFont="1" applyBorder="1"/>
    <xf numFmtId="177" fontId="1" fillId="0" borderId="1" xfId="2" applyNumberFormat="1" applyFont="1" applyFill="1" applyBorder="1"/>
    <xf numFmtId="0" fontId="0" fillId="0" borderId="1" xfId="0" applyBorder="1"/>
    <xf numFmtId="164" fontId="0" fillId="0" borderId="0" xfId="0" applyNumberFormat="1" applyBorder="1"/>
    <xf numFmtId="164" fontId="4" fillId="0" borderId="0" xfId="0" applyNumberFormat="1" applyFont="1" applyBorder="1"/>
    <xf numFmtId="0" fontId="4" fillId="0" borderId="0" xfId="0" applyFont="1" applyBorder="1" applyAlignment="1">
      <alignment horizontal="right"/>
    </xf>
    <xf numFmtId="0" fontId="3" fillId="2" borderId="1" xfId="0" applyFont="1" applyFill="1" applyBorder="1" applyAlignment="1">
      <alignment horizontal="right" wrapText="1"/>
    </xf>
    <xf numFmtId="9" fontId="0" fillId="0" borderId="1" xfId="1" applyFont="1" applyBorder="1" applyAlignment="1">
      <alignment horizontal="right"/>
    </xf>
    <xf numFmtId="9" fontId="1" fillId="0" borderId="1" xfId="1" applyFont="1" applyFill="1" applyBorder="1" applyAlignment="1">
      <alignment horizontal="right"/>
    </xf>
    <xf numFmtId="0" fontId="6" fillId="0" borderId="0" xfId="0" applyFont="1" applyAlignment="1">
      <alignment vertical="center" wrapText="1"/>
    </xf>
    <xf numFmtId="0" fontId="3" fillId="0" borderId="0" xfId="0" applyFont="1" applyFill="1" applyBorder="1" applyAlignment="1">
      <alignment horizontal="right"/>
    </xf>
    <xf numFmtId="166" fontId="0" fillId="0" borderId="0" xfId="1" applyNumberFormat="1" applyFont="1" applyFill="1"/>
    <xf numFmtId="3" fontId="81" fillId="0" borderId="0" xfId="0" applyNumberFormat="1" applyFont="1" applyBorder="1"/>
    <xf numFmtId="9" fontId="81" fillId="0" borderId="0" xfId="1" applyFont="1"/>
    <xf numFmtId="0" fontId="0" fillId="0" borderId="1" xfId="0" applyBorder="1" applyAlignment="1">
      <alignment horizontal="center"/>
    </xf>
    <xf numFmtId="0" fontId="0" fillId="2" borderId="2" xfId="0" applyFont="1" applyFill="1" applyBorder="1" applyAlignment="1">
      <alignment wrapText="1"/>
    </xf>
    <xf numFmtId="0" fontId="0" fillId="0" borderId="1" xfId="0" applyFont="1" applyFill="1" applyBorder="1" applyAlignment="1">
      <alignment horizontal="right"/>
    </xf>
    <xf numFmtId="165" fontId="23" fillId="0" borderId="1" xfId="2" applyNumberFormat="1" applyFont="1" applyFill="1" applyBorder="1" applyAlignment="1">
      <alignment horizontal="right"/>
    </xf>
    <xf numFmtId="3" fontId="3" fillId="0" borderId="1" xfId="0" applyNumberFormat="1" applyFont="1" applyFill="1" applyBorder="1" applyAlignment="1">
      <alignment horizontal="right"/>
    </xf>
    <xf numFmtId="172" fontId="3" fillId="0" borderId="1" xfId="1" applyNumberFormat="1" applyFont="1" applyFill="1" applyBorder="1" applyAlignment="1">
      <alignment horizontal="right"/>
    </xf>
    <xf numFmtId="9" fontId="3" fillId="0" borderId="1" xfId="1" applyFont="1" applyFill="1" applyBorder="1" applyAlignment="1">
      <alignment horizontal="right"/>
    </xf>
    <xf numFmtId="0" fontId="5" fillId="2" borderId="2" xfId="0" applyFont="1" applyFill="1" applyBorder="1" applyAlignment="1">
      <alignment horizontal="right" wrapText="1"/>
    </xf>
    <xf numFmtId="165" fontId="3" fillId="0" borderId="1" xfId="2" applyNumberFormat="1" applyFont="1" applyBorder="1" applyAlignment="1">
      <alignment horizontal="center"/>
    </xf>
    <xf numFmtId="0" fontId="7" fillId="0" borderId="0" xfId="0" applyFont="1" applyFill="1" applyBorder="1"/>
    <xf numFmtId="165" fontId="0" fillId="0" borderId="0" xfId="2" applyNumberFormat="1" applyFont="1" applyFill="1" applyBorder="1" applyAlignment="1">
      <alignment horizontal="center"/>
    </xf>
    <xf numFmtId="9" fontId="134" fillId="0" borderId="0" xfId="1" applyFont="1"/>
    <xf numFmtId="3" fontId="81" fillId="0" borderId="0" xfId="0" applyNumberFormat="1" applyFont="1"/>
    <xf numFmtId="0" fontId="3" fillId="0" borderId="0" xfId="0" applyFont="1" applyFill="1" applyBorder="1" applyAlignment="1">
      <alignment vertical="center" wrapText="1"/>
    </xf>
    <xf numFmtId="164" fontId="0" fillId="0" borderId="1" xfId="0" applyNumberFormat="1" applyFont="1" applyBorder="1"/>
    <xf numFmtId="164" fontId="0" fillId="0" borderId="1" xfId="0" applyNumberFormat="1" applyFont="1" applyFill="1" applyBorder="1"/>
    <xf numFmtId="167" fontId="0" fillId="0" borderId="1" xfId="0" applyNumberFormat="1" applyFont="1" applyFill="1" applyBorder="1"/>
    <xf numFmtId="0" fontId="22" fillId="2" borderId="1" xfId="0" applyFont="1" applyFill="1" applyBorder="1" applyAlignment="1">
      <alignment wrapText="1"/>
    </xf>
    <xf numFmtId="0" fontId="0" fillId="0" borderId="0" xfId="0" applyBorder="1" applyAlignment="1">
      <alignment horizontal="left" wrapText="1"/>
    </xf>
    <xf numFmtId="0" fontId="0" fillId="0" borderId="0" xfId="0" applyBorder="1" applyAlignment="1">
      <alignment horizontal="right" wrapText="1"/>
    </xf>
    <xf numFmtId="0" fontId="3" fillId="0" borderId="0" xfId="0" applyFont="1" applyAlignment="1">
      <alignment horizontal="left" wrapText="1"/>
    </xf>
    <xf numFmtId="0" fontId="0" fillId="0" borderId="13" xfId="0" applyBorder="1"/>
    <xf numFmtId="0" fontId="3" fillId="0" borderId="0" xfId="0" applyFont="1" applyAlignment="1">
      <alignment horizontal="left" wrapText="1"/>
    </xf>
    <xf numFmtId="0" fontId="1" fillId="0" borderId="1" xfId="0" applyFont="1" applyBorder="1"/>
    <xf numFmtId="0" fontId="25" fillId="0" borderId="0" xfId="0" applyFont="1" applyAlignment="1">
      <alignment horizontal="left" vertical="center" indent="5"/>
    </xf>
    <xf numFmtId="3" fontId="102" fillId="52" borderId="1" xfId="160" applyNumberFormat="1" applyFont="1" applyFill="1" applyBorder="1" applyAlignment="1">
      <alignment horizontal="right"/>
    </xf>
    <xf numFmtId="2" fontId="136" fillId="0" borderId="1" xfId="0" applyNumberFormat="1" applyFont="1" applyBorder="1"/>
    <xf numFmtId="0" fontId="136" fillId="0" borderId="1" xfId="0" applyNumberFormat="1" applyFont="1" applyBorder="1"/>
    <xf numFmtId="176" fontId="136" fillId="0" borderId="1" xfId="0" applyNumberFormat="1" applyFont="1" applyBorder="1"/>
    <xf numFmtId="2" fontId="102" fillId="52" borderId="1" xfId="160" applyNumberFormat="1" applyFont="1" applyFill="1" applyBorder="1" applyAlignment="1">
      <alignment horizontal="right"/>
    </xf>
    <xf numFmtId="176" fontId="102" fillId="51" borderId="1" xfId="160" applyNumberFormat="1" applyFont="1" applyFill="1" applyBorder="1"/>
    <xf numFmtId="4" fontId="102" fillId="51" borderId="1" xfId="160" applyNumberFormat="1" applyFont="1" applyFill="1" applyBorder="1"/>
    <xf numFmtId="49" fontId="119" fillId="49" borderId="1" xfId="7" applyNumberFormat="1" applyFont="1" applyFill="1" applyBorder="1" applyAlignment="1">
      <alignment horizontal="left"/>
    </xf>
    <xf numFmtId="176" fontId="137" fillId="0" borderId="1" xfId="0" applyNumberFormat="1" applyFont="1" applyBorder="1"/>
    <xf numFmtId="0" fontId="138" fillId="0" borderId="2" xfId="0" applyFont="1" applyBorder="1" applyAlignment="1">
      <alignment horizontal="left" wrapText="1"/>
    </xf>
    <xf numFmtId="176" fontId="138" fillId="0" borderId="2" xfId="0" applyNumberFormat="1" applyFont="1" applyBorder="1" applyAlignment="1">
      <alignment horizontal="right" wrapText="1"/>
    </xf>
    <xf numFmtId="0" fontId="125" fillId="0" borderId="0" xfId="0" applyFont="1" applyAlignment="1">
      <alignment horizontal="left" wrapText="1"/>
    </xf>
    <xf numFmtId="0" fontId="0" fillId="0" borderId="0" xfId="0"/>
    <xf numFmtId="0" fontId="3" fillId="2" borderId="1" xfId="0" applyFont="1" applyFill="1" applyBorder="1" applyAlignment="1">
      <alignment wrapText="1"/>
    </xf>
    <xf numFmtId="0" fontId="0" fillId="0" borderId="16" xfId="0" applyFont="1" applyFill="1" applyBorder="1" applyAlignment="1">
      <alignment wrapText="1"/>
    </xf>
    <xf numFmtId="0" fontId="0" fillId="0" borderId="16" xfId="0" applyFont="1" applyBorder="1" applyAlignment="1">
      <alignment wrapText="1"/>
    </xf>
    <xf numFmtId="0" fontId="0" fillId="0" borderId="2" xfId="0" applyFont="1" applyFill="1" applyBorder="1" applyAlignment="1">
      <alignment horizontal="left" wrapText="1"/>
    </xf>
    <xf numFmtId="0" fontId="6" fillId="0" borderId="0" xfId="0" applyFont="1" applyBorder="1" applyAlignment="1">
      <alignment horizontal="left" wrapText="1"/>
    </xf>
    <xf numFmtId="0" fontId="115" fillId="0" borderId="1" xfId="0" applyFont="1" applyFill="1" applyBorder="1" applyAlignment="1">
      <alignment wrapText="1"/>
    </xf>
    <xf numFmtId="49" fontId="0" fillId="0" borderId="1" xfId="0" applyNumberFormat="1" applyFont="1" applyBorder="1" applyAlignment="1">
      <alignment wrapText="1"/>
    </xf>
    <xf numFmtId="0" fontId="116" fillId="0" borderId="0" xfId="0" applyFont="1" applyBorder="1" applyAlignment="1">
      <alignment wrapText="1"/>
    </xf>
    <xf numFmtId="0" fontId="89" fillId="0" borderId="0" xfId="0" applyFont="1" applyFill="1" applyBorder="1" applyAlignment="1">
      <alignment horizontal="left" wrapText="1"/>
    </xf>
    <xf numFmtId="0" fontId="96" fillId="0" borderId="0" xfId="0" applyFont="1" applyFill="1" applyBorder="1" applyAlignment="1">
      <alignment horizontal="left" vertical="top" wrapText="1" readingOrder="1"/>
    </xf>
    <xf numFmtId="0" fontId="82" fillId="0" borderId="0" xfId="0" applyFont="1" applyFill="1" applyBorder="1" applyAlignment="1">
      <alignment horizontal="left" wrapText="1" readingOrder="1"/>
    </xf>
    <xf numFmtId="0" fontId="88" fillId="0" borderId="0" xfId="0" applyFont="1" applyFill="1" applyBorder="1" applyAlignment="1">
      <alignment horizontal="left" wrapText="1"/>
    </xf>
    <xf numFmtId="0" fontId="89" fillId="0" borderId="0" xfId="0" applyFont="1" applyAlignment="1">
      <alignment horizontal="left"/>
    </xf>
    <xf numFmtId="0" fontId="23" fillId="2" borderId="1" xfId="0" applyFont="1" applyFill="1" applyBorder="1" applyAlignment="1">
      <alignment horizontal="left" wrapText="1"/>
    </xf>
    <xf numFmtId="0" fontId="88" fillId="0" borderId="0" xfId="0" applyFont="1" applyBorder="1" applyAlignment="1">
      <alignment horizontal="left" wrapText="1"/>
    </xf>
    <xf numFmtId="3" fontId="0" fillId="0" borderId="1" xfId="0" applyNumberFormat="1" applyFont="1" applyBorder="1"/>
    <xf numFmtId="175" fontId="0" fillId="0" borderId="1" xfId="0" applyNumberFormat="1" applyFont="1" applyBorder="1"/>
    <xf numFmtId="9" fontId="0" fillId="0" borderId="1" xfId="0" applyNumberFormat="1" applyBorder="1"/>
    <xf numFmtId="3" fontId="0" fillId="0" borderId="1" xfId="0" applyNumberFormat="1" applyBorder="1"/>
    <xf numFmtId="175" fontId="3" fillId="0" borderId="1" xfId="0" applyNumberFormat="1" applyFont="1" applyFill="1" applyBorder="1"/>
    <xf numFmtId="9" fontId="3" fillId="0" borderId="1" xfId="0" applyNumberFormat="1" applyFont="1" applyBorder="1"/>
    <xf numFmtId="9" fontId="23" fillId="0" borderId="1" xfId="0" applyNumberFormat="1" applyFont="1" applyFill="1" applyBorder="1" applyAlignment="1">
      <alignment horizontal="right" wrapText="1"/>
    </xf>
    <xf numFmtId="3" fontId="3" fillId="0" borderId="1" xfId="0" applyNumberFormat="1" applyFont="1" applyFill="1" applyBorder="1"/>
    <xf numFmtId="9" fontId="23" fillId="0" borderId="1" xfId="1" applyFont="1" applyBorder="1" applyAlignment="1">
      <alignment horizontal="right"/>
    </xf>
    <xf numFmtId="0" fontId="23" fillId="0" borderId="1" xfId="0" applyFont="1" applyBorder="1"/>
    <xf numFmtId="9" fontId="23" fillId="0" borderId="1" xfId="1" applyFont="1" applyFill="1" applyBorder="1" applyAlignment="1">
      <alignment horizontal="right"/>
    </xf>
    <xf numFmtId="0" fontId="139" fillId="2" borderId="1" xfId="0" applyFont="1" applyFill="1" applyBorder="1" applyAlignment="1">
      <alignment horizontal="left" wrapText="1" readingOrder="1"/>
    </xf>
    <xf numFmtId="172" fontId="1" fillId="0" borderId="1" xfId="231" applyNumberFormat="1" applyFont="1" applyBorder="1" applyAlignment="1"/>
    <xf numFmtId="175" fontId="0" fillId="0" borderId="0" xfId="0" applyNumberFormat="1"/>
    <xf numFmtId="192" fontId="0" fillId="0" borderId="1" xfId="0" applyNumberFormat="1" applyBorder="1"/>
    <xf numFmtId="192" fontId="0" fillId="0" borderId="1" xfId="0" applyNumberFormat="1" applyFont="1" applyFill="1" applyBorder="1" applyAlignment="1">
      <alignment horizontal="right"/>
    </xf>
    <xf numFmtId="0" fontId="3" fillId="53" borderId="1" xfId="0" applyFont="1" applyFill="1" applyBorder="1" applyAlignment="1">
      <alignment horizontal="left"/>
    </xf>
    <xf numFmtId="3" fontId="3" fillId="53" borderId="1" xfId="0" applyNumberFormat="1" applyFont="1" applyFill="1" applyBorder="1"/>
    <xf numFmtId="175" fontId="3" fillId="53" borderId="1" xfId="0" applyNumberFormat="1" applyFont="1" applyFill="1" applyBorder="1"/>
    <xf numFmtId="172" fontId="3" fillId="50" borderId="1" xfId="231" applyNumberFormat="1" applyFont="1" applyFill="1" applyBorder="1" applyAlignment="1"/>
    <xf numFmtId="9" fontId="3" fillId="50" borderId="1" xfId="231" applyFont="1" applyFill="1" applyBorder="1" applyAlignment="1"/>
    <xf numFmtId="164" fontId="133" fillId="0" borderId="1" xfId="0" applyNumberFormat="1" applyFont="1" applyBorder="1"/>
    <xf numFmtId="5" fontId="22" fillId="0" borderId="1" xfId="3" applyNumberFormat="1" applyFont="1" applyFill="1" applyBorder="1"/>
    <xf numFmtId="166" fontId="22" fillId="0" borderId="1" xfId="3" applyNumberFormat="1" applyFont="1" applyFill="1" applyBorder="1"/>
    <xf numFmtId="5" fontId="23" fillId="50" borderId="1" xfId="3" applyNumberFormat="1" applyFont="1" applyFill="1" applyBorder="1"/>
    <xf numFmtId="166" fontId="23" fillId="50" borderId="1" xfId="3" applyNumberFormat="1" applyFont="1" applyFill="1" applyBorder="1"/>
    <xf numFmtId="0" fontId="3" fillId="2" borderId="4" xfId="0" applyFont="1" applyFill="1" applyBorder="1" applyAlignment="1">
      <alignment vertical="top" wrapText="1"/>
    </xf>
    <xf numFmtId="0" fontId="3" fillId="2" borderId="4" xfId="0" applyFont="1" applyFill="1" applyBorder="1" applyAlignment="1">
      <alignment horizontal="right" vertical="top" wrapText="1"/>
    </xf>
    <xf numFmtId="3" fontId="0" fillId="0" borderId="1" xfId="0" applyNumberFormat="1" applyFont="1" applyFill="1" applyBorder="1"/>
    <xf numFmtId="176" fontId="0" fillId="0" borderId="1" xfId="0" applyNumberFormat="1" applyFont="1" applyFill="1" applyBorder="1"/>
    <xf numFmtId="3" fontId="22" fillId="0" borderId="1" xfId="0" applyNumberFormat="1" applyFont="1" applyFill="1" applyBorder="1"/>
    <xf numFmtId="176" fontId="22" fillId="0" borderId="1" xfId="0" applyNumberFormat="1" applyFont="1" applyFill="1" applyBorder="1"/>
    <xf numFmtId="9" fontId="22" fillId="0" borderId="1" xfId="1" applyFont="1" applyFill="1" applyBorder="1"/>
    <xf numFmtId="0" fontId="3" fillId="54" borderId="1" xfId="0" applyFont="1" applyFill="1" applyBorder="1"/>
    <xf numFmtId="3" fontId="3" fillId="54" borderId="1" xfId="0" applyNumberFormat="1" applyFont="1" applyFill="1" applyBorder="1"/>
    <xf numFmtId="175" fontId="3" fillId="54" borderId="1" xfId="0" applyNumberFormat="1" applyFont="1" applyFill="1" applyBorder="1"/>
    <xf numFmtId="3" fontId="3" fillId="55" borderId="1" xfId="0" applyNumberFormat="1" applyFont="1" applyFill="1" applyBorder="1"/>
    <xf numFmtId="9" fontId="3" fillId="54" borderId="1" xfId="1" applyFont="1" applyFill="1" applyBorder="1"/>
    <xf numFmtId="175" fontId="3" fillId="55" borderId="1" xfId="0" applyNumberFormat="1" applyFont="1" applyFill="1" applyBorder="1"/>
    <xf numFmtId="176" fontId="3" fillId="54" borderId="1" xfId="0" applyNumberFormat="1" applyFont="1" applyFill="1" applyBorder="1"/>
    <xf numFmtId="3" fontId="3" fillId="0" borderId="0" xfId="0" applyNumberFormat="1" applyFont="1"/>
    <xf numFmtId="0" fontId="0" fillId="0" borderId="0" xfId="0" applyAlignment="1">
      <alignment horizontal="left"/>
    </xf>
    <xf numFmtId="0" fontId="3" fillId="2" borderId="1" xfId="0" applyFont="1" applyFill="1" applyBorder="1" applyAlignment="1">
      <alignment vertical="top"/>
    </xf>
    <xf numFmtId="0" fontId="3" fillId="50" borderId="1" xfId="0" applyFont="1" applyFill="1" applyBorder="1"/>
    <xf numFmtId="9" fontId="3" fillId="50" borderId="1" xfId="0" applyNumberFormat="1" applyFont="1" applyFill="1" applyBorder="1"/>
    <xf numFmtId="9" fontId="3" fillId="50" borderId="1" xfId="1" applyFont="1" applyFill="1" applyBorder="1"/>
    <xf numFmtId="172" fontId="0" fillId="0" borderId="1" xfId="0" applyNumberFormat="1" applyBorder="1"/>
    <xf numFmtId="172" fontId="3" fillId="50" borderId="1" xfId="0" applyNumberFormat="1" applyFont="1" applyFill="1" applyBorder="1"/>
    <xf numFmtId="0" fontId="0" fillId="0" borderId="0" xfId="0" applyAlignment="1">
      <alignment horizontal="left" indent="1"/>
    </xf>
    <xf numFmtId="0" fontId="84" fillId="2" borderId="4" xfId="0" applyFont="1" applyFill="1" applyBorder="1" applyAlignment="1">
      <alignment horizontal="left" wrapText="1"/>
    </xf>
    <xf numFmtId="0" fontId="84" fillId="2" borderId="4" xfId="0" applyFont="1" applyFill="1" applyBorder="1" applyAlignment="1">
      <alignment horizontal="right" wrapText="1"/>
    </xf>
    <xf numFmtId="0" fontId="3" fillId="2" borderId="8" xfId="0" applyFont="1" applyFill="1" applyBorder="1"/>
    <xf numFmtId="0" fontId="0" fillId="0" borderId="8" xfId="0" applyFill="1" applyBorder="1"/>
    <xf numFmtId="0" fontId="0" fillId="0" borderId="5" xfId="0" applyFill="1" applyBorder="1"/>
    <xf numFmtId="0" fontId="0" fillId="0" borderId="5" xfId="1" applyNumberFormat="1" applyFont="1" applyBorder="1"/>
    <xf numFmtId="0" fontId="3" fillId="2" borderId="12" xfId="0" applyFont="1" applyFill="1" applyBorder="1"/>
    <xf numFmtId="0" fontId="0" fillId="0" borderId="11" xfId="0" applyBorder="1" applyAlignment="1">
      <alignment horizontal="center"/>
    </xf>
    <xf numFmtId="0" fontId="0" fillId="0" borderId="4" xfId="0" applyFill="1" applyBorder="1"/>
    <xf numFmtId="0" fontId="0" fillId="0" borderId="4" xfId="0" applyFill="1" applyBorder="1" applyAlignment="1">
      <alignment horizontal="center"/>
    </xf>
    <xf numFmtId="167" fontId="0" fillId="0" borderId="4" xfId="0" applyNumberFormat="1" applyFill="1" applyBorder="1"/>
    <xf numFmtId="0" fontId="0" fillId="0" borderId="4" xfId="1" applyNumberFormat="1" applyFont="1" applyBorder="1"/>
    <xf numFmtId="0" fontId="0" fillId="0" borderId="9" xfId="1" applyNumberFormat="1" applyFont="1" applyBorder="1"/>
    <xf numFmtId="0" fontId="0" fillId="0" borderId="0" xfId="1" applyNumberFormat="1" applyFont="1" applyBorder="1"/>
    <xf numFmtId="0" fontId="0" fillId="0" borderId="14" xfId="0" applyBorder="1" applyAlignment="1">
      <alignment horizontal="center"/>
    </xf>
    <xf numFmtId="0" fontId="0" fillId="0" borderId="8" xfId="0" applyBorder="1"/>
    <xf numFmtId="49" fontId="3" fillId="2" borderId="2" xfId="0" applyNumberFormat="1" applyFont="1" applyFill="1" applyBorder="1" applyAlignment="1">
      <alignment horizontal="right"/>
    </xf>
    <xf numFmtId="0" fontId="0" fillId="0" borderId="11" xfId="0" applyFill="1" applyBorder="1"/>
    <xf numFmtId="0" fontId="0" fillId="0" borderId="4" xfId="0" applyBorder="1"/>
    <xf numFmtId="0" fontId="23" fillId="2" borderId="5" xfId="0" applyFont="1" applyFill="1" applyBorder="1"/>
    <xf numFmtId="0" fontId="0" fillId="0" borderId="9" xfId="0" applyFill="1" applyBorder="1"/>
    <xf numFmtId="0" fontId="0" fillId="0" borderId="6" xfId="0" applyFill="1" applyBorder="1"/>
    <xf numFmtId="0" fontId="23" fillId="2" borderId="2" xfId="0" applyFont="1" applyFill="1" applyBorder="1" applyAlignment="1">
      <alignment horizontal="right"/>
    </xf>
    <xf numFmtId="0" fontId="23" fillId="2" borderId="6" xfId="0" applyFont="1" applyFill="1" applyBorder="1" applyAlignment="1">
      <alignment horizontal="right"/>
    </xf>
    <xf numFmtId="0" fontId="23" fillId="2" borderId="3" xfId="0" applyFont="1" applyFill="1" applyBorder="1" applyAlignment="1">
      <alignment horizontal="right"/>
    </xf>
    <xf numFmtId="0" fontId="3" fillId="2" borderId="1" xfId="0" applyFont="1" applyFill="1" applyBorder="1" applyAlignment="1">
      <alignment horizontal="left" wrapText="1"/>
    </xf>
    <xf numFmtId="0" fontId="4" fillId="0" borderId="0" xfId="0" applyFont="1" applyFill="1"/>
    <xf numFmtId="177" fontId="4" fillId="0" borderId="1" xfId="2" applyNumberFormat="1" applyFont="1" applyFill="1" applyBorder="1"/>
    <xf numFmtId="172" fontId="1" fillId="0" borderId="4" xfId="1" applyNumberFormat="1" applyFont="1" applyBorder="1"/>
    <xf numFmtId="172" fontId="0" fillId="0" borderId="4" xfId="1" applyNumberFormat="1" applyFont="1" applyBorder="1"/>
    <xf numFmtId="9" fontId="0" fillId="0" borderId="0" xfId="0" applyNumberFormat="1" applyFill="1" applyBorder="1"/>
    <xf numFmtId="9" fontId="0" fillId="0" borderId="0" xfId="0" applyNumberFormat="1"/>
    <xf numFmtId="9" fontId="3" fillId="2" borderId="1" xfId="0" applyNumberFormat="1" applyFont="1" applyFill="1" applyBorder="1" applyAlignment="1">
      <alignment wrapText="1"/>
    </xf>
    <xf numFmtId="9" fontId="1" fillId="0" borderId="1" xfId="1" applyNumberFormat="1" applyFont="1" applyFill="1" applyBorder="1"/>
    <xf numFmtId="9" fontId="0" fillId="0" borderId="1" xfId="1" applyNumberFormat="1" applyFont="1" applyFill="1" applyBorder="1"/>
    <xf numFmtId="9" fontId="133" fillId="0" borderId="1" xfId="1" applyNumberFormat="1" applyFont="1" applyFill="1" applyBorder="1" applyAlignment="1">
      <alignment horizontal="right"/>
    </xf>
    <xf numFmtId="9" fontId="1" fillId="0" borderId="1" xfId="1" applyNumberFormat="1" applyFont="1" applyBorder="1"/>
    <xf numFmtId="9" fontId="4" fillId="0" borderId="8" xfId="1" applyNumberFormat="1" applyFont="1" applyBorder="1"/>
    <xf numFmtId="9" fontId="3" fillId="0" borderId="0" xfId="0" applyNumberFormat="1" applyFont="1"/>
    <xf numFmtId="9" fontId="3" fillId="0" borderId="0" xfId="0" applyNumberFormat="1" applyFont="1" applyFill="1" applyBorder="1"/>
    <xf numFmtId="9" fontId="0" fillId="0" borderId="1" xfId="1" applyNumberFormat="1" applyFont="1" applyBorder="1"/>
    <xf numFmtId="177" fontId="0" fillId="0" borderId="1" xfId="2" applyNumberFormat="1" applyFont="1" applyFill="1" applyBorder="1"/>
    <xf numFmtId="43" fontId="3" fillId="0" borderId="0" xfId="0" applyNumberFormat="1" applyFont="1"/>
    <xf numFmtId="9" fontId="2" fillId="0" borderId="0" xfId="1" applyFont="1"/>
    <xf numFmtId="3" fontId="0" fillId="0" borderId="0" xfId="0" applyNumberFormat="1" applyFill="1"/>
    <xf numFmtId="176" fontId="0" fillId="0" borderId="0" xfId="0" applyNumberFormat="1" applyFill="1"/>
    <xf numFmtId="0" fontId="0" fillId="0" borderId="0" xfId="0"/>
    <xf numFmtId="164" fontId="0" fillId="0" borderId="0" xfId="0" applyNumberFormat="1"/>
    <xf numFmtId="3" fontId="0" fillId="0" borderId="1" xfId="0" applyNumberFormat="1" applyFill="1" applyBorder="1" applyAlignment="1">
      <alignment horizontal="right"/>
    </xf>
    <xf numFmtId="0" fontId="0" fillId="0" borderId="1" xfId="0" applyFill="1" applyBorder="1" applyAlignment="1">
      <alignment wrapText="1"/>
    </xf>
    <xf numFmtId="1" fontId="0" fillId="0" borderId="1" xfId="0" applyNumberFormat="1" applyFill="1" applyBorder="1"/>
    <xf numFmtId="176" fontId="3" fillId="0" borderId="1" xfId="0" applyNumberFormat="1" applyFont="1" applyFill="1" applyBorder="1"/>
    <xf numFmtId="0" fontId="22" fillId="0" borderId="1" xfId="0" applyFont="1" applyBorder="1" applyAlignment="1">
      <alignment horizontal="left" vertical="top" wrapText="1"/>
    </xf>
    <xf numFmtId="175" fontId="0" fillId="0" borderId="1" xfId="0" applyNumberFormat="1" applyBorder="1" applyAlignment="1">
      <alignment vertical="top"/>
    </xf>
    <xf numFmtId="9" fontId="0" fillId="0" borderId="1" xfId="0" applyNumberFormat="1" applyBorder="1" applyAlignment="1">
      <alignment vertical="top"/>
    </xf>
    <xf numFmtId="3" fontId="0" fillId="0" borderId="1" xfId="0" applyNumberFormat="1" applyBorder="1" applyAlignment="1">
      <alignment vertical="top"/>
    </xf>
    <xf numFmtId="9" fontId="22" fillId="0" borderId="1" xfId="0" applyNumberFormat="1" applyFont="1" applyFill="1" applyBorder="1" applyAlignment="1">
      <alignment horizontal="right" vertical="top" wrapText="1"/>
    </xf>
    <xf numFmtId="9" fontId="22" fillId="0" borderId="1" xfId="1" applyFont="1" applyBorder="1" applyAlignment="1">
      <alignment horizontal="right" vertical="top"/>
    </xf>
    <xf numFmtId="175" fontId="3" fillId="0" borderId="1" xfId="0" applyNumberFormat="1" applyFont="1" applyFill="1" applyBorder="1" applyAlignment="1">
      <alignment vertical="top"/>
    </xf>
    <xf numFmtId="9" fontId="3" fillId="0" borderId="1" xfId="0" applyNumberFormat="1" applyFont="1" applyBorder="1" applyAlignment="1">
      <alignment vertical="top"/>
    </xf>
    <xf numFmtId="165" fontId="23" fillId="0" borderId="1" xfId="2" applyNumberFormat="1" applyFont="1" applyBorder="1" applyAlignment="1">
      <alignment horizontal="right" vertical="top" wrapText="1"/>
    </xf>
    <xf numFmtId="9" fontId="23" fillId="0" borderId="1" xfId="0" applyNumberFormat="1" applyFont="1" applyFill="1" applyBorder="1" applyAlignment="1">
      <alignment horizontal="right" vertical="top" wrapText="1"/>
    </xf>
    <xf numFmtId="3" fontId="3" fillId="0" borderId="1" xfId="0" applyNumberFormat="1" applyFont="1" applyFill="1" applyBorder="1" applyAlignment="1">
      <alignment vertical="top"/>
    </xf>
    <xf numFmtId="9" fontId="23" fillId="0" borderId="1" xfId="1" applyFont="1" applyBorder="1" applyAlignment="1">
      <alignment horizontal="right" vertical="top"/>
    </xf>
    <xf numFmtId="166" fontId="0" fillId="0" borderId="1" xfId="3" applyNumberFormat="1" applyFont="1" applyBorder="1" applyAlignment="1">
      <alignment horizontal="right"/>
    </xf>
    <xf numFmtId="0" fontId="3" fillId="0" borderId="1" xfId="0" applyFont="1" applyFill="1" applyBorder="1" applyAlignment="1">
      <alignment wrapText="1"/>
    </xf>
    <xf numFmtId="0" fontId="0" fillId="0" borderId="1" xfId="0" applyFill="1" applyBorder="1" applyAlignment="1">
      <alignment horizontal="right" wrapText="1"/>
    </xf>
    <xf numFmtId="0" fontId="4" fillId="0" borderId="1" xfId="0" applyFont="1" applyFill="1" applyBorder="1" applyAlignment="1">
      <alignment horizontal="right"/>
    </xf>
    <xf numFmtId="164" fontId="4" fillId="0" borderId="1" xfId="0" applyNumberFormat="1" applyFont="1" applyFill="1" applyBorder="1"/>
    <xf numFmtId="0" fontId="0" fillId="0" borderId="1" xfId="0" applyBorder="1"/>
    <xf numFmtId="0" fontId="3" fillId="0" borderId="1" xfId="0" applyFont="1" applyBorder="1"/>
    <xf numFmtId="0" fontId="0" fillId="2" borderId="1" xfId="0" applyFill="1" applyBorder="1"/>
    <xf numFmtId="0" fontId="3" fillId="2" borderId="1" xfId="0" applyFont="1" applyFill="1" applyBorder="1" applyAlignment="1">
      <alignment wrapText="1"/>
    </xf>
    <xf numFmtId="9" fontId="3" fillId="0" borderId="1" xfId="1" applyFont="1" applyBorder="1"/>
    <xf numFmtId="166" fontId="3" fillId="0" borderId="1" xfId="3" applyNumberFormat="1" applyFont="1" applyBorder="1"/>
    <xf numFmtId="166" fontId="22" fillId="0" borderId="1" xfId="3" applyNumberFormat="1" applyFont="1" applyBorder="1"/>
    <xf numFmtId="166" fontId="1" fillId="0" borderId="1" xfId="3" applyNumberFormat="1" applyFont="1" applyBorder="1"/>
    <xf numFmtId="9" fontId="1" fillId="0" borderId="1" xfId="1" applyFont="1" applyBorder="1"/>
    <xf numFmtId="177" fontId="1" fillId="0" borderId="1" xfId="2" applyNumberFormat="1" applyFont="1" applyFill="1" applyBorder="1" applyAlignment="1">
      <alignment horizontal="right"/>
    </xf>
    <xf numFmtId="9" fontId="0" fillId="0" borderId="0" xfId="0" applyNumberFormat="1" applyFill="1"/>
    <xf numFmtId="10" fontId="0" fillId="0" borderId="0" xfId="0" applyNumberFormat="1"/>
    <xf numFmtId="0" fontId="3" fillId="2" borderId="5" xfId="0" applyFont="1" applyFill="1" applyBorder="1" applyAlignment="1">
      <alignment horizontal="right"/>
    </xf>
    <xf numFmtId="0" fontId="0" fillId="2" borderId="1" xfId="0" applyFill="1" applyBorder="1" applyAlignment="1">
      <alignment horizontal="right"/>
    </xf>
    <xf numFmtId="0" fontId="3" fillId="2" borderId="6" xfId="0" applyFont="1" applyFill="1" applyBorder="1" applyAlignment="1">
      <alignment horizontal="right"/>
    </xf>
    <xf numFmtId="0" fontId="3" fillId="2" borderId="2" xfId="0" applyFont="1" applyFill="1" applyBorder="1" applyAlignment="1">
      <alignment horizontal="right" wrapText="1"/>
    </xf>
    <xf numFmtId="0" fontId="3" fillId="0" borderId="0" xfId="0" applyFont="1" applyBorder="1" applyAlignment="1">
      <alignment horizontal="left"/>
    </xf>
    <xf numFmtId="166" fontId="3" fillId="2" borderId="1" xfId="3" applyNumberFormat="1" applyFont="1" applyFill="1" applyBorder="1" applyAlignment="1">
      <alignment horizontal="right" vertical="top" wrapText="1"/>
    </xf>
    <xf numFmtId="0" fontId="3" fillId="2" borderId="16" xfId="0" applyFont="1" applyFill="1" applyBorder="1" applyAlignment="1">
      <alignment horizontal="right"/>
    </xf>
    <xf numFmtId="0" fontId="23" fillId="2" borderId="16" xfId="0" applyFont="1" applyFill="1" applyBorder="1" applyAlignment="1">
      <alignment horizontal="right"/>
    </xf>
    <xf numFmtId="0" fontId="140" fillId="2" borderId="2" xfId="0" applyFont="1" applyFill="1" applyBorder="1" applyAlignment="1">
      <alignment horizontal="right"/>
    </xf>
    <xf numFmtId="0" fontId="0" fillId="0" borderId="8" xfId="0" applyFont="1" applyBorder="1"/>
    <xf numFmtId="49" fontId="0" fillId="0" borderId="8" xfId="0" applyNumberFormat="1" applyFont="1" applyBorder="1" applyAlignment="1">
      <alignment vertical="top"/>
    </xf>
    <xf numFmtId="49" fontId="0" fillId="0" borderId="8" xfId="0" applyNumberFormat="1" applyFont="1" applyFill="1" applyBorder="1" applyAlignment="1">
      <alignment vertical="top"/>
    </xf>
    <xf numFmtId="0" fontId="3" fillId="0" borderId="8" xfId="0" applyFont="1" applyFill="1" applyBorder="1"/>
    <xf numFmtId="0" fontId="0" fillId="0" borderId="14" xfId="0" applyFont="1" applyFill="1" applyBorder="1"/>
    <xf numFmtId="0" fontId="3" fillId="2" borderId="12" xfId="0" applyFont="1" applyFill="1" applyBorder="1" applyAlignment="1">
      <alignment horizontal="left" vertical="top" wrapText="1"/>
    </xf>
    <xf numFmtId="0" fontId="23" fillId="2" borderId="2" xfId="0" applyFont="1" applyFill="1" applyBorder="1" applyAlignment="1">
      <alignment horizontal="left" vertical="top" wrapText="1"/>
    </xf>
    <xf numFmtId="2" fontId="3" fillId="2" borderId="2" xfId="0" applyNumberFormat="1" applyFont="1" applyFill="1" applyBorder="1" applyAlignment="1">
      <alignment horizontal="left" vertical="top" wrapText="1"/>
    </xf>
    <xf numFmtId="0" fontId="3" fillId="2" borderId="2" xfId="0" applyFont="1" applyFill="1" applyBorder="1" applyAlignment="1">
      <alignment horizontal="left"/>
    </xf>
    <xf numFmtId="0" fontId="3" fillId="0" borderId="9" xfId="0" applyFont="1" applyBorder="1"/>
    <xf numFmtId="165" fontId="3" fillId="0" borderId="10" xfId="2" applyNumberFormat="1" applyFont="1" applyBorder="1"/>
    <xf numFmtId="165" fontId="3" fillId="0" borderId="10" xfId="0" applyNumberFormat="1" applyFont="1" applyBorder="1"/>
    <xf numFmtId="172" fontId="1" fillId="0" borderId="10" xfId="1" applyNumberFormat="1" applyFont="1" applyBorder="1"/>
    <xf numFmtId="0" fontId="3" fillId="0" borderId="11" xfId="0" applyFont="1" applyBorder="1"/>
    <xf numFmtId="172" fontId="0" fillId="0" borderId="10" xfId="1" applyNumberFormat="1" applyFont="1" applyBorder="1"/>
    <xf numFmtId="0" fontId="3" fillId="0" borderId="7" xfId="0" applyFont="1" applyBorder="1"/>
    <xf numFmtId="0" fontId="118" fillId="0" borderId="7" xfId="0" applyFont="1" applyBorder="1" applyAlignment="1">
      <alignment horizontal="center" wrapText="1"/>
    </xf>
    <xf numFmtId="0" fontId="118" fillId="0" borderId="7" xfId="0" applyFont="1" applyBorder="1" applyAlignment="1">
      <alignment wrapText="1"/>
    </xf>
    <xf numFmtId="0" fontId="23" fillId="2" borderId="5" xfId="0" applyFont="1" applyFill="1" applyBorder="1" applyAlignment="1">
      <alignment horizontal="center"/>
    </xf>
    <xf numFmtId="0" fontId="23" fillId="2" borderId="7" xfId="0" applyFont="1" applyFill="1" applyBorder="1" applyAlignment="1">
      <alignment horizontal="center"/>
    </xf>
    <xf numFmtId="0" fontId="23" fillId="2" borderId="8" xfId="0" applyFont="1" applyFill="1" applyBorder="1" applyAlignment="1">
      <alignment horizontal="center"/>
    </xf>
    <xf numFmtId="0" fontId="3" fillId="2" borderId="1" xfId="0" applyFont="1" applyFill="1" applyBorder="1" applyAlignment="1">
      <alignment horizontal="center"/>
    </xf>
    <xf numFmtId="0" fontId="3" fillId="0" borderId="0" xfId="0" applyFont="1" applyAlignment="1">
      <alignment horizontal="left"/>
    </xf>
    <xf numFmtId="0" fontId="7" fillId="2" borderId="5" xfId="0" applyFont="1" applyFill="1" applyBorder="1" applyAlignment="1">
      <alignment horizontal="left"/>
    </xf>
    <xf numFmtId="0" fontId="7" fillId="2" borderId="7" xfId="0" applyFont="1" applyFill="1" applyBorder="1" applyAlignment="1">
      <alignment horizontal="left"/>
    </xf>
    <xf numFmtId="0" fontId="7" fillId="2" borderId="8" xfId="0" applyFont="1" applyFill="1" applyBorder="1" applyAlignment="1">
      <alignment horizontal="left"/>
    </xf>
    <xf numFmtId="0" fontId="7" fillId="2" borderId="5" xfId="0" applyFont="1" applyFill="1" applyBorder="1" applyAlignment="1">
      <alignment horizontal="center"/>
    </xf>
    <xf numFmtId="0" fontId="7" fillId="2" borderId="7" xfId="0" applyFont="1" applyFill="1" applyBorder="1" applyAlignment="1">
      <alignment horizontal="center"/>
    </xf>
    <xf numFmtId="0" fontId="7" fillId="2" borderId="8" xfId="0" applyFont="1" applyFill="1" applyBorder="1" applyAlignment="1">
      <alignment horizontal="center"/>
    </xf>
    <xf numFmtId="0" fontId="87" fillId="0" borderId="0" xfId="0" applyFont="1" applyBorder="1" applyAlignment="1">
      <alignment horizontal="left" wrapText="1"/>
    </xf>
    <xf numFmtId="0" fontId="88" fillId="0" borderId="0" xfId="0" applyFont="1" applyBorder="1" applyAlignment="1">
      <alignment horizontal="left" wrapText="1"/>
    </xf>
    <xf numFmtId="0" fontId="89" fillId="0" borderId="0" xfId="0" applyFont="1" applyFill="1" applyBorder="1" applyAlignment="1">
      <alignment horizontal="left" wrapText="1"/>
    </xf>
    <xf numFmtId="0" fontId="89" fillId="0" borderId="0" xfId="0" applyFont="1" applyAlignment="1">
      <alignment horizontal="left"/>
    </xf>
    <xf numFmtId="0" fontId="23" fillId="0" borderId="4" xfId="0" applyFont="1" applyBorder="1" applyAlignment="1">
      <alignment horizontal="left" vertical="top"/>
    </xf>
    <xf numFmtId="0" fontId="23" fillId="0" borderId="16" xfId="0" applyFont="1" applyBorder="1" applyAlignment="1">
      <alignment horizontal="left" vertical="top"/>
    </xf>
    <xf numFmtId="0" fontId="23" fillId="0" borderId="2" xfId="0" applyFont="1" applyBorder="1" applyAlignment="1">
      <alignment horizontal="left" vertical="top"/>
    </xf>
    <xf numFmtId="0" fontId="88" fillId="0" borderId="0" xfId="0" applyFont="1" applyFill="1" applyBorder="1" applyAlignment="1">
      <alignment horizontal="left" wrapText="1"/>
    </xf>
    <xf numFmtId="0" fontId="87" fillId="0" borderId="0" xfId="0" applyFont="1" applyBorder="1" applyAlignment="1">
      <alignment horizontal="left" vertical="center" wrapText="1"/>
    </xf>
    <xf numFmtId="0" fontId="23" fillId="2" borderId="5" xfId="0" applyFont="1" applyFill="1" applyBorder="1" applyAlignment="1">
      <alignment horizontal="left" wrapText="1"/>
    </xf>
    <xf numFmtId="0" fontId="23" fillId="2" borderId="7" xfId="0" applyFont="1" applyFill="1" applyBorder="1" applyAlignment="1">
      <alignment horizontal="left" wrapText="1"/>
    </xf>
    <xf numFmtId="0" fontId="23" fillId="2" borderId="8" xfId="0" applyFont="1" applyFill="1" applyBorder="1" applyAlignment="1">
      <alignment horizontal="left" wrapText="1"/>
    </xf>
    <xf numFmtId="0" fontId="3" fillId="2" borderId="5"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168" fontId="0" fillId="0" borderId="5" xfId="0" applyNumberFormat="1" applyBorder="1" applyAlignment="1">
      <alignment horizontal="center"/>
    </xf>
    <xf numFmtId="168" fontId="0" fillId="0" borderId="7" xfId="0" applyNumberFormat="1" applyBorder="1" applyAlignment="1">
      <alignment horizontal="center"/>
    </xf>
    <xf numFmtId="168" fontId="0" fillId="0" borderId="8" xfId="0" applyNumberFormat="1" applyBorder="1" applyAlignment="1">
      <alignment horizontal="center"/>
    </xf>
    <xf numFmtId="0" fontId="3" fillId="0" borderId="5" xfId="0" applyFont="1" applyFill="1" applyBorder="1" applyAlignment="1">
      <alignment horizontal="left" wrapText="1"/>
    </xf>
    <xf numFmtId="0" fontId="3" fillId="0" borderId="7" xfId="0" applyFont="1" applyFill="1" applyBorder="1" applyAlignment="1">
      <alignment horizontal="left" wrapText="1"/>
    </xf>
    <xf numFmtId="0" fontId="3" fillId="0" borderId="8" xfId="0" applyFont="1" applyFill="1" applyBorder="1" applyAlignment="1">
      <alignment horizontal="left" wrapText="1"/>
    </xf>
    <xf numFmtId="0" fontId="3" fillId="0" borderId="0" xfId="0" applyFont="1" applyAlignment="1">
      <alignment horizontal="left" wrapText="1"/>
    </xf>
    <xf numFmtId="0" fontId="21" fillId="2" borderId="5" xfId="0" applyFont="1" applyFill="1" applyBorder="1" applyAlignment="1">
      <alignment horizontal="left"/>
    </xf>
    <xf numFmtId="0" fontId="21" fillId="2" borderId="7" xfId="0" applyFont="1" applyFill="1" applyBorder="1" applyAlignment="1">
      <alignment horizontal="left"/>
    </xf>
    <xf numFmtId="0" fontId="21" fillId="2" borderId="8" xfId="0" applyFont="1" applyFill="1" applyBorder="1" applyAlignment="1">
      <alignment horizontal="left"/>
    </xf>
    <xf numFmtId="0" fontId="21" fillId="2" borderId="1" xfId="0" applyFont="1" applyFill="1" applyBorder="1" applyAlignment="1">
      <alignment horizontal="left"/>
    </xf>
    <xf numFmtId="0" fontId="3" fillId="0" borderId="1" xfId="0" applyFont="1" applyFill="1" applyBorder="1" applyAlignment="1">
      <alignment horizontal="left" wrapText="1"/>
    </xf>
    <xf numFmtId="0" fontId="121" fillId="0" borderId="1" xfId="0" applyFont="1" applyFill="1" applyBorder="1" applyAlignment="1">
      <alignment horizontal="left"/>
    </xf>
    <xf numFmtId="0" fontId="121" fillId="0" borderId="1" xfId="0" applyFont="1" applyFill="1" applyBorder="1" applyAlignment="1">
      <alignment horizontal="left" wrapText="1"/>
    </xf>
    <xf numFmtId="0" fontId="3" fillId="0" borderId="5"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8" fillId="0" borderId="0" xfId="0" applyFont="1" applyFill="1" applyAlignment="1">
      <alignment horizontal="left" wrapText="1"/>
    </xf>
    <xf numFmtId="0" fontId="0" fillId="0" borderId="5" xfId="0" applyBorder="1" applyAlignment="1">
      <alignment horizontal="center"/>
    </xf>
    <xf numFmtId="0" fontId="0" fillId="0" borderId="8" xfId="0" applyBorder="1" applyAlignment="1">
      <alignment horizontal="center"/>
    </xf>
    <xf numFmtId="0" fontId="9" fillId="2" borderId="5" xfId="0" applyFont="1" applyFill="1" applyBorder="1" applyAlignment="1">
      <alignment horizontal="center"/>
    </xf>
    <xf numFmtId="0" fontId="9" fillId="2" borderId="7" xfId="0" applyFont="1" applyFill="1" applyBorder="1" applyAlignment="1">
      <alignment horizontal="center"/>
    </xf>
    <xf numFmtId="0" fontId="9" fillId="2" borderId="8" xfId="0" applyFont="1" applyFill="1" applyBorder="1" applyAlignment="1">
      <alignment horizontal="center"/>
    </xf>
    <xf numFmtId="0" fontId="8" fillId="0" borderId="0" xfId="0" applyFont="1" applyAlignment="1">
      <alignment wrapText="1"/>
    </xf>
    <xf numFmtId="0" fontId="3" fillId="2" borderId="4" xfId="0" applyFont="1" applyFill="1" applyBorder="1" applyAlignment="1">
      <alignment horizontal="center" wrapText="1"/>
    </xf>
    <xf numFmtId="0" fontId="3" fillId="2" borderId="2" xfId="0" applyFont="1" applyFill="1" applyBorder="1" applyAlignment="1">
      <alignment horizontal="center" wrapText="1"/>
    </xf>
    <xf numFmtId="0" fontId="3" fillId="2" borderId="5" xfId="0" applyFont="1" applyFill="1" applyBorder="1" applyAlignment="1">
      <alignment horizontal="left"/>
    </xf>
    <xf numFmtId="0" fontId="3" fillId="2" borderId="7" xfId="0" applyFont="1" applyFill="1" applyBorder="1" applyAlignment="1">
      <alignment horizontal="left"/>
    </xf>
    <xf numFmtId="0" fontId="3" fillId="2" borderId="8" xfId="0" applyFont="1" applyFill="1" applyBorder="1" applyAlignment="1">
      <alignment horizontal="left"/>
    </xf>
    <xf numFmtId="0" fontId="3" fillId="2" borderId="1" xfId="0" applyFont="1" applyFill="1" applyBorder="1" applyAlignment="1">
      <alignment horizontal="center" wrapText="1"/>
    </xf>
    <xf numFmtId="0" fontId="3" fillId="2" borderId="6" xfId="0" applyFont="1" applyFill="1" applyBorder="1" applyAlignment="1">
      <alignment horizontal="left"/>
    </xf>
    <xf numFmtId="0" fontId="3" fillId="2" borderId="3" xfId="0" applyFont="1" applyFill="1" applyBorder="1" applyAlignment="1">
      <alignment horizontal="left"/>
    </xf>
    <xf numFmtId="0" fontId="3" fillId="2" borderId="12" xfId="0" applyFont="1" applyFill="1" applyBorder="1" applyAlignment="1">
      <alignment horizontal="left"/>
    </xf>
    <xf numFmtId="0" fontId="21" fillId="2" borderId="9" xfId="0" applyFont="1" applyFill="1" applyBorder="1" applyAlignment="1">
      <alignment horizontal="left"/>
    </xf>
    <xf numFmtId="0" fontId="21" fillId="2" borderId="10" xfId="0" applyFont="1" applyFill="1" applyBorder="1" applyAlignment="1">
      <alignment horizontal="left"/>
    </xf>
    <xf numFmtId="0" fontId="21" fillId="2" borderId="11" xfId="0" applyFont="1" applyFill="1" applyBorder="1" applyAlignment="1">
      <alignment horizontal="left"/>
    </xf>
    <xf numFmtId="0" fontId="21" fillId="2" borderId="13" xfId="0" applyFont="1" applyFill="1" applyBorder="1" applyAlignment="1">
      <alignment horizontal="left"/>
    </xf>
    <xf numFmtId="0" fontId="21" fillId="2" borderId="0" xfId="0" applyFont="1" applyFill="1" applyBorder="1" applyAlignment="1">
      <alignment horizontal="left"/>
    </xf>
  </cellXfs>
  <cellStyles count="351">
    <cellStyle name="%" xfId="14"/>
    <cellStyle name="% 2" xfId="15"/>
    <cellStyle name="%_PEF FSBR2011" xfId="16"/>
    <cellStyle name="]_x000d__x000a_Zoomed=1_x000d__x000a_Row=0_x000d__x000a_Column=0_x000d__x000a_Height=0_x000d__x000a_Width=0_x000d__x000a_FontName=FoxFont_x000d__x000a_FontStyle=0_x000d__x000a_FontSize=9_x000d__x000a_PrtFontName=FoxPrin" xfId="17"/>
    <cellStyle name="_TableHead" xfId="18"/>
    <cellStyle name="1dp" xfId="19"/>
    <cellStyle name="1dp 2" xfId="20"/>
    <cellStyle name="20% - Accent1 2" xfId="21"/>
    <cellStyle name="20% - Accent2 2" xfId="22"/>
    <cellStyle name="20% - Accent3 2" xfId="23"/>
    <cellStyle name="20% - Accent4 2" xfId="24"/>
    <cellStyle name="20% - Accent5 2" xfId="25"/>
    <cellStyle name="20% - Accent6 2" xfId="26"/>
    <cellStyle name="3dp" xfId="27"/>
    <cellStyle name="3dp 2" xfId="28"/>
    <cellStyle name="40% - Accent1 2" xfId="29"/>
    <cellStyle name="40% - Accent2 2" xfId="30"/>
    <cellStyle name="40% - Accent3 2" xfId="31"/>
    <cellStyle name="40% - Accent4 2" xfId="32"/>
    <cellStyle name="40% - Accent5 2" xfId="33"/>
    <cellStyle name="40% - Accent6 2" xfId="34"/>
    <cellStyle name="4dp" xfId="35"/>
    <cellStyle name="4dp 2" xfId="36"/>
    <cellStyle name="60% - Accent1 2" xfId="37"/>
    <cellStyle name="60% - Accent2 2" xfId="38"/>
    <cellStyle name="60% - Accent3 2" xfId="39"/>
    <cellStyle name="60% - Accent4 2" xfId="40"/>
    <cellStyle name="60% - Accent5 2" xfId="41"/>
    <cellStyle name="60% - Accent6 2" xfId="42"/>
    <cellStyle name="Accent1 2" xfId="43"/>
    <cellStyle name="Accent2 2" xfId="44"/>
    <cellStyle name="Accent3 2" xfId="45"/>
    <cellStyle name="Accent4 2" xfId="46"/>
    <cellStyle name="Accent5 2" xfId="47"/>
    <cellStyle name="Accent6 2" xfId="48"/>
    <cellStyle name="Bad 2" xfId="49"/>
    <cellStyle name="Bid £m format" xfId="50"/>
    <cellStyle name="Calculation 2" xfId="51"/>
    <cellStyle name="Check Cell 2" xfId="52"/>
    <cellStyle name="CIL" xfId="53"/>
    <cellStyle name="CIU" xfId="54"/>
    <cellStyle name="Comma" xfId="2" builtinId="3"/>
    <cellStyle name="Comma [0] 2" xfId="55"/>
    <cellStyle name="Comma [0] 3" xfId="56"/>
    <cellStyle name="Comma 2" xfId="8"/>
    <cellStyle name="Comma 3" xfId="57"/>
    <cellStyle name="Comma 3 2" xfId="58"/>
    <cellStyle name="Comma 4" xfId="59"/>
    <cellStyle name="Currency" xfId="3" builtinId="4"/>
    <cellStyle name="Currency 2" xfId="60"/>
    <cellStyle name="Description" xfId="61"/>
    <cellStyle name="Euro" xfId="62"/>
    <cellStyle name="Explanatory Text 2" xfId="63"/>
    <cellStyle name="Flash" xfId="64"/>
    <cellStyle name="footnote ref" xfId="65"/>
    <cellStyle name="footnote text" xfId="66"/>
    <cellStyle name="General" xfId="67"/>
    <cellStyle name="General 2" xfId="68"/>
    <cellStyle name="Good 2" xfId="69"/>
    <cellStyle name="Grey" xfId="70"/>
    <cellStyle name="HeaderLabel" xfId="71"/>
    <cellStyle name="HeaderText" xfId="72"/>
    <cellStyle name="Heading 1 2" xfId="73"/>
    <cellStyle name="Heading 1 2 2" xfId="74"/>
    <cellStyle name="Heading 1 2_asset sales" xfId="75"/>
    <cellStyle name="Heading 1 3" xfId="76"/>
    <cellStyle name="Heading 1 4" xfId="77"/>
    <cellStyle name="Heading 2 2" xfId="78"/>
    <cellStyle name="Heading 2 3" xfId="79"/>
    <cellStyle name="Heading 3 2" xfId="80"/>
    <cellStyle name="Heading 3 3" xfId="81"/>
    <cellStyle name="Heading 4 2" xfId="82"/>
    <cellStyle name="Heading 4 3" xfId="83"/>
    <cellStyle name="Heading 5" xfId="84"/>
    <cellStyle name="Heading 6" xfId="85"/>
    <cellStyle name="Heading 7" xfId="86"/>
    <cellStyle name="Heading 8" xfId="87"/>
    <cellStyle name="Hyperlink" xfId="6" builtinId="8"/>
    <cellStyle name="Hyperlink 2" xfId="88"/>
    <cellStyle name="Hyperlink 2 2" xfId="89"/>
    <cellStyle name="Hyperlink 3" xfId="90"/>
    <cellStyle name="Hyperlink 4" xfId="350"/>
    <cellStyle name="Hyperlink_hlf in real terms working 070812 no formulas" xfId="4"/>
    <cellStyle name="Information" xfId="91"/>
    <cellStyle name="Input [yellow]" xfId="92"/>
    <cellStyle name="Input 10" xfId="93"/>
    <cellStyle name="Input 11" xfId="94"/>
    <cellStyle name="Input 12" xfId="95"/>
    <cellStyle name="Input 13" xfId="96"/>
    <cellStyle name="Input 14" xfId="97"/>
    <cellStyle name="Input 15" xfId="98"/>
    <cellStyle name="Input 16" xfId="99"/>
    <cellStyle name="Input 17" xfId="100"/>
    <cellStyle name="Input 18" xfId="101"/>
    <cellStyle name="Input 19" xfId="102"/>
    <cellStyle name="Input 2" xfId="103"/>
    <cellStyle name="Input 3" xfId="104"/>
    <cellStyle name="Input 4" xfId="105"/>
    <cellStyle name="Input 5" xfId="106"/>
    <cellStyle name="Input 6" xfId="107"/>
    <cellStyle name="Input 7" xfId="108"/>
    <cellStyle name="Input 8" xfId="109"/>
    <cellStyle name="Input 9" xfId="110"/>
    <cellStyle name="LabelIntersect" xfId="111"/>
    <cellStyle name="LabelLeft" xfId="112"/>
    <cellStyle name="LabelTop" xfId="113"/>
    <cellStyle name="Linked Cell 2" xfId="114"/>
    <cellStyle name="Mik" xfId="115"/>
    <cellStyle name="Mik 2" xfId="116"/>
    <cellStyle name="Mik_For fiscal tables" xfId="117"/>
    <cellStyle name="N" xfId="118"/>
    <cellStyle name="N 2" xfId="119"/>
    <cellStyle name="Neutral 2" xfId="120"/>
    <cellStyle name="Normal" xfId="0" builtinId="0"/>
    <cellStyle name="Normal - Style1" xfId="121"/>
    <cellStyle name="Normal - Style2" xfId="122"/>
    <cellStyle name="Normal - Style3" xfId="123"/>
    <cellStyle name="Normal - Style4" xfId="124"/>
    <cellStyle name="Normal - Style5" xfId="125"/>
    <cellStyle name="Normal 10" xfId="126"/>
    <cellStyle name="Normal 10 2" xfId="127"/>
    <cellStyle name="Normal 11" xfId="128"/>
    <cellStyle name="Normal 11 10" xfId="129"/>
    <cellStyle name="Normal 11 11" xfId="130"/>
    <cellStyle name="Normal 11 2" xfId="131"/>
    <cellStyle name="Normal 11 3" xfId="132"/>
    <cellStyle name="Normal 11 4" xfId="133"/>
    <cellStyle name="Normal 11 5" xfId="134"/>
    <cellStyle name="Normal 11 6" xfId="135"/>
    <cellStyle name="Normal 11 7" xfId="136"/>
    <cellStyle name="Normal 11 8" xfId="137"/>
    <cellStyle name="Normal 11 9" xfId="138"/>
    <cellStyle name="Normal 12" xfId="139"/>
    <cellStyle name="Normal 12 2" xfId="140"/>
    <cellStyle name="Normal 13" xfId="141"/>
    <cellStyle name="Normal 13 2" xfId="142"/>
    <cellStyle name="Normal 14" xfId="143"/>
    <cellStyle name="Normal 14 2" xfId="144"/>
    <cellStyle name="Normal 15" xfId="145"/>
    <cellStyle name="Normal 15 2" xfId="146"/>
    <cellStyle name="Normal 16" xfId="147"/>
    <cellStyle name="Normal 16 2" xfId="148"/>
    <cellStyle name="Normal 16 3" xfId="149"/>
    <cellStyle name="Normal 17" xfId="150"/>
    <cellStyle name="Normal 17 2" xfId="151"/>
    <cellStyle name="Normal 18" xfId="152"/>
    <cellStyle name="Normal 18 2" xfId="153"/>
    <cellStyle name="Normal 18 3" xfId="154"/>
    <cellStyle name="Normal 19" xfId="155"/>
    <cellStyle name="Normal 19 2" xfId="156"/>
    <cellStyle name="Normal 19 3" xfId="157"/>
    <cellStyle name="Normal 2" xfId="7"/>
    <cellStyle name="Normal 2 2" xfId="9"/>
    <cellStyle name="Normal 2 2 2" xfId="159"/>
    <cellStyle name="Normal 2 2 3" xfId="158"/>
    <cellStyle name="Normal 2 3" xfId="160"/>
    <cellStyle name="Normal 20" xfId="161"/>
    <cellStyle name="Normal 20 2" xfId="162"/>
    <cellStyle name="Normal 21" xfId="163"/>
    <cellStyle name="Normal 21 2" xfId="164"/>
    <cellStyle name="Normal 21 3" xfId="165"/>
    <cellStyle name="Normal 21_Copy of Fiscal Tables" xfId="166"/>
    <cellStyle name="Normal 22" xfId="167"/>
    <cellStyle name="Normal 22 2" xfId="168"/>
    <cellStyle name="Normal 22 3" xfId="169"/>
    <cellStyle name="Normal 22_Copy of Fiscal Tables" xfId="170"/>
    <cellStyle name="Normal 23" xfId="171"/>
    <cellStyle name="Normal 24" xfId="172"/>
    <cellStyle name="Normal 25" xfId="173"/>
    <cellStyle name="Normal 26" xfId="174"/>
    <cellStyle name="Normal 27" xfId="175"/>
    <cellStyle name="Normal 28" xfId="176"/>
    <cellStyle name="Normal 29" xfId="177"/>
    <cellStyle name="Normal 3" xfId="10"/>
    <cellStyle name="Normal 3 10" xfId="178"/>
    <cellStyle name="Normal 3 11" xfId="179"/>
    <cellStyle name="Normal 3 2" xfId="180"/>
    <cellStyle name="Normal 3 2 2" xfId="181"/>
    <cellStyle name="Normal 3 3" xfId="182"/>
    <cellStyle name="Normal 3 4" xfId="183"/>
    <cellStyle name="Normal 3 5" xfId="184"/>
    <cellStyle name="Normal 3 6" xfId="185"/>
    <cellStyle name="Normal 3 7" xfId="186"/>
    <cellStyle name="Normal 3 8" xfId="187"/>
    <cellStyle name="Normal 3 9" xfId="188"/>
    <cellStyle name="Normal 3_asset sales" xfId="189"/>
    <cellStyle name="Normal 30" xfId="190"/>
    <cellStyle name="Normal 31" xfId="191"/>
    <cellStyle name="Normal 32" xfId="192"/>
    <cellStyle name="Normal 33" xfId="193"/>
    <cellStyle name="Normal 34" xfId="194"/>
    <cellStyle name="Normal 35" xfId="195"/>
    <cellStyle name="Normal 36" xfId="196"/>
    <cellStyle name="Normal 37" xfId="197"/>
    <cellStyle name="Normal 38" xfId="198"/>
    <cellStyle name="Normal 39" xfId="199"/>
    <cellStyle name="Normal 4" xfId="11"/>
    <cellStyle name="Normal 4 2" xfId="200"/>
    <cellStyle name="Normal 4 3" xfId="201"/>
    <cellStyle name="Normal 40" xfId="202"/>
    <cellStyle name="Normal 41" xfId="203"/>
    <cellStyle name="Normal 42" xfId="204"/>
    <cellStyle name="Normal 43" xfId="205"/>
    <cellStyle name="Normal 44" xfId="206"/>
    <cellStyle name="Normal 45" xfId="207"/>
    <cellStyle name="Normal 46" xfId="208"/>
    <cellStyle name="Normal 47" xfId="209"/>
    <cellStyle name="Normal 48" xfId="210"/>
    <cellStyle name="Normal 5" xfId="12"/>
    <cellStyle name="Normal 5 2" xfId="211"/>
    <cellStyle name="Normal 5 3" xfId="212"/>
    <cellStyle name="Normal 6" xfId="5"/>
    <cellStyle name="Normal 6 2" xfId="214"/>
    <cellStyle name="Normal 6 3" xfId="213"/>
    <cellStyle name="Normal 7" xfId="215"/>
    <cellStyle name="Normal 7 2" xfId="216"/>
    <cellStyle name="Normal 8" xfId="217"/>
    <cellStyle name="Normal 8 2" xfId="218"/>
    <cellStyle name="Normal 9" xfId="219"/>
    <cellStyle name="Normal 9 2" xfId="220"/>
    <cellStyle name="Note 2" xfId="221"/>
    <cellStyle name="Output 2" xfId="222"/>
    <cellStyle name="Output Amounts" xfId="223"/>
    <cellStyle name="Output Column Headings" xfId="224"/>
    <cellStyle name="Output Line Items" xfId="225"/>
    <cellStyle name="Output Report Heading" xfId="226"/>
    <cellStyle name="Output Report Title" xfId="227"/>
    <cellStyle name="P" xfId="228"/>
    <cellStyle name="P 2" xfId="229"/>
    <cellStyle name="Percent" xfId="1" builtinId="5"/>
    <cellStyle name="Percent [2]" xfId="230"/>
    <cellStyle name="Percent 2" xfId="231"/>
    <cellStyle name="Percent 3" xfId="232"/>
    <cellStyle name="Percent 3 2" xfId="233"/>
    <cellStyle name="Percent 4" xfId="234"/>
    <cellStyle name="Percent 4 2" xfId="235"/>
    <cellStyle name="Percent 5" xfId="236"/>
    <cellStyle name="Percent 6" xfId="237"/>
    <cellStyle name="Percent 7" xfId="238"/>
    <cellStyle name="Percent 8" xfId="239"/>
    <cellStyle name="Refdb standard" xfId="240"/>
    <cellStyle name="ReportData" xfId="241"/>
    <cellStyle name="ReportElements" xfId="242"/>
    <cellStyle name="ReportHeader" xfId="243"/>
    <cellStyle name="SAPBEXaggData" xfId="244"/>
    <cellStyle name="SAPBEXaggDataEmph" xfId="245"/>
    <cellStyle name="SAPBEXaggItem" xfId="246"/>
    <cellStyle name="SAPBEXaggItemX" xfId="247"/>
    <cellStyle name="SAPBEXchaText" xfId="248"/>
    <cellStyle name="SAPBEXexcBad7" xfId="249"/>
    <cellStyle name="SAPBEXexcBad8" xfId="250"/>
    <cellStyle name="SAPBEXexcBad9" xfId="251"/>
    <cellStyle name="SAPBEXexcCritical4" xfId="252"/>
    <cellStyle name="SAPBEXexcCritical5" xfId="253"/>
    <cellStyle name="SAPBEXexcCritical6" xfId="254"/>
    <cellStyle name="SAPBEXexcGood1" xfId="255"/>
    <cellStyle name="SAPBEXexcGood2" xfId="256"/>
    <cellStyle name="SAPBEXexcGood3" xfId="257"/>
    <cellStyle name="SAPBEXfilterDrill" xfId="258"/>
    <cellStyle name="SAPBEXfilterItem" xfId="259"/>
    <cellStyle name="SAPBEXfilterText" xfId="260"/>
    <cellStyle name="SAPBEXformats" xfId="261"/>
    <cellStyle name="SAPBEXheaderItem" xfId="262"/>
    <cellStyle name="SAPBEXheaderText" xfId="263"/>
    <cellStyle name="SAPBEXHLevel0" xfId="264"/>
    <cellStyle name="SAPBEXHLevel0X" xfId="265"/>
    <cellStyle name="SAPBEXHLevel1" xfId="266"/>
    <cellStyle name="SAPBEXHLevel1X" xfId="267"/>
    <cellStyle name="SAPBEXHLevel2" xfId="268"/>
    <cellStyle name="SAPBEXHLevel2X" xfId="269"/>
    <cellStyle name="SAPBEXHLevel3" xfId="270"/>
    <cellStyle name="SAPBEXHLevel3X" xfId="271"/>
    <cellStyle name="SAPBEXresData" xfId="272"/>
    <cellStyle name="SAPBEXresDataEmph" xfId="273"/>
    <cellStyle name="SAPBEXresItem" xfId="274"/>
    <cellStyle name="SAPBEXresItemX" xfId="275"/>
    <cellStyle name="SAPBEXstdData" xfId="276"/>
    <cellStyle name="SAPBEXstdDataEmph" xfId="277"/>
    <cellStyle name="SAPBEXstdItem" xfId="278"/>
    <cellStyle name="SAPBEXstdItemX" xfId="279"/>
    <cellStyle name="SAPBEXtitle" xfId="280"/>
    <cellStyle name="SAPBEXundefined" xfId="281"/>
    <cellStyle name="Style 1" xfId="13"/>
    <cellStyle name="Style1" xfId="282"/>
    <cellStyle name="Style2" xfId="283"/>
    <cellStyle name="Style3" xfId="284"/>
    <cellStyle name="Style4" xfId="285"/>
    <cellStyle name="Style5" xfId="286"/>
    <cellStyle name="Style6" xfId="287"/>
    <cellStyle name="Table Footnote" xfId="288"/>
    <cellStyle name="Table Footnote 2" xfId="289"/>
    <cellStyle name="Table Footnote 2 2" xfId="290"/>
    <cellStyle name="Table Footnote_Table 5.6 sales of assets 23Feb2010" xfId="291"/>
    <cellStyle name="Table Header" xfId="292"/>
    <cellStyle name="Table Header 2" xfId="293"/>
    <cellStyle name="Table Header 2 2" xfId="294"/>
    <cellStyle name="Table Header_Table 5.6 sales of assets 23Feb2010" xfId="295"/>
    <cellStyle name="Table Heading 1" xfId="296"/>
    <cellStyle name="Table Heading 1 2" xfId="297"/>
    <cellStyle name="Table Heading 1 2 2" xfId="298"/>
    <cellStyle name="Table Heading 1_Table 5.6 sales of assets 23Feb2010" xfId="299"/>
    <cellStyle name="Table Heading 2" xfId="300"/>
    <cellStyle name="Table Heading 2 2" xfId="301"/>
    <cellStyle name="Table Heading 2_Table 5.6 sales of assets 23Feb2010" xfId="302"/>
    <cellStyle name="Table Of Which" xfId="303"/>
    <cellStyle name="Table Of Which 2" xfId="304"/>
    <cellStyle name="Table Of Which_Table 5.6 sales of assets 23Feb2010" xfId="305"/>
    <cellStyle name="Table Row Billions" xfId="306"/>
    <cellStyle name="Table Row Billions 2" xfId="307"/>
    <cellStyle name="Table Row Billions Check" xfId="308"/>
    <cellStyle name="Table Row Billions Check 2" xfId="309"/>
    <cellStyle name="Table Row Billions Check 3" xfId="310"/>
    <cellStyle name="Table Row Billions Check_asset sales" xfId="311"/>
    <cellStyle name="Table Row Billions_Table 5.6 sales of assets 23Feb2010" xfId="312"/>
    <cellStyle name="Table Row Millions" xfId="313"/>
    <cellStyle name="Table Row Millions 2" xfId="314"/>
    <cellStyle name="Table Row Millions 2 2" xfId="315"/>
    <cellStyle name="Table Row Millions Check" xfId="316"/>
    <cellStyle name="Table Row Millions Check 2" xfId="317"/>
    <cellStyle name="Table Row Millions Check 3" xfId="318"/>
    <cellStyle name="Table Row Millions Check 4" xfId="319"/>
    <cellStyle name="Table Row Millions Check_asset sales" xfId="320"/>
    <cellStyle name="Table Row Millions_Table 5.6 sales of assets 23Feb2010" xfId="321"/>
    <cellStyle name="Table Row Percentage" xfId="322"/>
    <cellStyle name="Table Row Percentage 2" xfId="323"/>
    <cellStyle name="Table Row Percentage Check" xfId="324"/>
    <cellStyle name="Table Row Percentage Check 2" xfId="325"/>
    <cellStyle name="Table Row Percentage Check 3" xfId="326"/>
    <cellStyle name="Table Row Percentage Check_asset sales" xfId="327"/>
    <cellStyle name="Table Row Percentage_Table 5.6 sales of assets 23Feb2010" xfId="328"/>
    <cellStyle name="Table Total Billions" xfId="329"/>
    <cellStyle name="Table Total Billions 2" xfId="330"/>
    <cellStyle name="Table Total Billions_Table 5.6 sales of assets 23Feb2010" xfId="331"/>
    <cellStyle name="Table Total Millions" xfId="332"/>
    <cellStyle name="Table Total Millions 2" xfId="333"/>
    <cellStyle name="Table Total Millions 2 2" xfId="334"/>
    <cellStyle name="Table Total Millions_Table 5.6 sales of assets 23Feb2010" xfId="335"/>
    <cellStyle name="Table Total Percentage" xfId="336"/>
    <cellStyle name="Table Total Percentage 2" xfId="337"/>
    <cellStyle name="Table Total Percentage_Table 5.6 sales of assets 23Feb2010" xfId="338"/>
    <cellStyle name="Table Units" xfId="339"/>
    <cellStyle name="Table Units 2" xfId="340"/>
    <cellStyle name="Table Units 2 2" xfId="341"/>
    <cellStyle name="Table Units_Table 5.6 sales of assets 23Feb2010" xfId="342"/>
    <cellStyle name="Times New Roman" xfId="343"/>
    <cellStyle name="Title 2" xfId="344"/>
    <cellStyle name="Title 3" xfId="345"/>
    <cellStyle name="Title 4" xfId="346"/>
    <cellStyle name="Total 2" xfId="347"/>
    <cellStyle name="Warning Text 2" xfId="348"/>
    <cellStyle name="whole number" xfId="349"/>
  </cellStyles>
  <dxfs count="36">
    <dxf>
      <font>
        <b val="0"/>
        <i val="0"/>
        <strike val="0"/>
        <condense val="0"/>
        <extend val="0"/>
        <outline val="0"/>
        <shadow val="0"/>
        <u val="none"/>
        <vertAlign val="baseline"/>
        <sz val="11"/>
        <color auto="1"/>
        <name val="Calibri"/>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30" formatCode="@"/>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right style="thin">
          <color indexed="64"/>
        </right>
        <top style="thin">
          <color indexed="64"/>
        </top>
        <bottom style="thin">
          <color indexed="64"/>
        </bottom>
        <vertical/>
        <horizontal/>
      </border>
    </dxf>
    <dxf>
      <border outline="0">
        <left style="thin">
          <color indexed="64"/>
        </left>
        <top style="thin">
          <color indexed="64"/>
        </top>
      </border>
    </dxf>
    <dxf>
      <border outline="0">
        <bottom style="thin">
          <color indexed="64"/>
        </bottom>
      </border>
    </dxf>
    <dxf>
      <fill>
        <patternFill patternType="none">
          <fgColor indexed="64"/>
          <bgColor indexed="65"/>
        </patternFill>
      </fill>
      <border diagonalUp="0" diagonalDown="0">
        <left style="thin">
          <color indexed="64"/>
        </left>
        <right/>
        <top style="thin">
          <color indexed="64"/>
        </top>
        <bottom style="thin">
          <color indexed="64"/>
        </bottom>
        <vertical/>
        <horizontal/>
      </border>
    </dxf>
    <dxf>
      <fill>
        <patternFill patternType="none">
          <fgColor indexed="64"/>
          <bgColor indexed="65"/>
        </patternFill>
      </fill>
      <border diagonalUp="0" diagonalDown="0">
        <left style="thin">
          <color indexed="64"/>
        </left>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numFmt numFmtId="167" formatCode="#,##0.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rgb="FF92D050"/>
        </patternFill>
      </fill>
      <border diagonalUp="0" diagonalDown="0" outline="0">
        <left style="thin">
          <color indexed="64"/>
        </left>
        <right style="thin">
          <color indexed="64"/>
        </right>
        <top/>
        <bottom/>
      </border>
    </dxf>
  </dxfs>
  <tableStyles count="0" defaultTableStyle="TableStyleLight15"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a:latin typeface="+mn-lt"/>
              </a:defRPr>
            </a:pPr>
            <a:r>
              <a:rPr lang="en-GB">
                <a:solidFill>
                  <a:schemeClr val="accent5">
                    <a:lumMod val="50000"/>
                  </a:schemeClr>
                </a:solidFill>
                <a:latin typeface="+mn-lt"/>
              </a:rPr>
              <a:t>35% decline</a:t>
            </a:r>
            <a:r>
              <a:rPr lang="en-GB" baseline="0">
                <a:solidFill>
                  <a:schemeClr val="accent5">
                    <a:lumMod val="50000"/>
                  </a:schemeClr>
                </a:solidFill>
                <a:latin typeface="+mn-lt"/>
              </a:rPr>
              <a:t> in </a:t>
            </a:r>
            <a:r>
              <a:rPr lang="en-GB">
                <a:solidFill>
                  <a:schemeClr val="accent5">
                    <a:lumMod val="50000"/>
                  </a:schemeClr>
                </a:solidFill>
                <a:latin typeface="+mn-lt"/>
              </a:rPr>
              <a:t>LA</a:t>
            </a:r>
            <a:r>
              <a:rPr lang="en-GB" baseline="0">
                <a:solidFill>
                  <a:schemeClr val="accent5">
                    <a:lumMod val="50000"/>
                  </a:schemeClr>
                </a:solidFill>
                <a:latin typeface="+mn-lt"/>
              </a:rPr>
              <a:t> historic environment staff</a:t>
            </a:r>
          </a:p>
          <a:p>
            <a:pPr>
              <a:defRPr>
                <a:latin typeface="+mn-lt"/>
              </a:defRPr>
            </a:pPr>
            <a:r>
              <a:rPr lang="en-GB" sz="1200" baseline="0">
                <a:latin typeface="+mn-lt"/>
              </a:rPr>
              <a:t>(2006-2018)</a:t>
            </a:r>
            <a:endParaRPr lang="en-GB" sz="1200">
              <a:latin typeface="+mn-lt"/>
            </a:endParaRPr>
          </a:p>
        </c:rich>
      </c:tx>
      <c:overlay val="0"/>
    </c:title>
    <c:autoTitleDeleted val="0"/>
    <c:plotArea>
      <c:layout/>
      <c:lineChart>
        <c:grouping val="standard"/>
        <c:varyColors val="0"/>
        <c:ser>
          <c:idx val="0"/>
          <c:order val="0"/>
          <c:tx>
            <c:strRef>
              <c:f>Summary!$B$60</c:f>
              <c:strCache>
                <c:ptCount val="1"/>
                <c:pt idx="0">
                  <c:v>LA Staff Conservation</c:v>
                </c:pt>
              </c:strCache>
            </c:strRef>
          </c:tx>
          <c:marker>
            <c:symbol val="diamond"/>
            <c:size val="4"/>
          </c:marker>
          <c:cat>
            <c:numRef>
              <c:f>Summary!$C$59:$O$59</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Summary!$C$60:$O$60</c:f>
              <c:numCache>
                <c:formatCode>_-* #,##0_-;\-* #,##0_-;_-* "-"??_-;_-@_-</c:formatCode>
                <c:ptCount val="13"/>
                <c:pt idx="0">
                  <c:v>816.77</c:v>
                </c:pt>
                <c:pt idx="2">
                  <c:v>756.34</c:v>
                </c:pt>
                <c:pt idx="4">
                  <c:v>701.2</c:v>
                </c:pt>
                <c:pt idx="5">
                  <c:v>606.46</c:v>
                </c:pt>
                <c:pt idx="6">
                  <c:v>567.64</c:v>
                </c:pt>
                <c:pt idx="7">
                  <c:v>547.70000000000005</c:v>
                </c:pt>
                <c:pt idx="8">
                  <c:v>534.6</c:v>
                </c:pt>
                <c:pt idx="9">
                  <c:v>527.37</c:v>
                </c:pt>
                <c:pt idx="10" formatCode="0">
                  <c:v>524.6</c:v>
                </c:pt>
                <c:pt idx="11" formatCode="0">
                  <c:v>517.70000000000005</c:v>
                </c:pt>
                <c:pt idx="12" formatCode="0">
                  <c:v>533</c:v>
                </c:pt>
              </c:numCache>
            </c:numRef>
          </c:val>
          <c:smooth val="0"/>
          <c:extLst>
            <c:ext xmlns:c16="http://schemas.microsoft.com/office/drawing/2014/chart" uri="{C3380CC4-5D6E-409C-BE32-E72D297353CC}">
              <c16:uniqueId val="{00000000-984C-4ADB-89FB-15B8ED321C52}"/>
            </c:ext>
          </c:extLst>
        </c:ser>
        <c:ser>
          <c:idx val="1"/>
          <c:order val="1"/>
          <c:tx>
            <c:strRef>
              <c:f>Summary!$B$61</c:f>
              <c:strCache>
                <c:ptCount val="1"/>
                <c:pt idx="0">
                  <c:v>LA Staff Archaeology</c:v>
                </c:pt>
              </c:strCache>
            </c:strRef>
          </c:tx>
          <c:marker>
            <c:symbol val="square"/>
            <c:size val="4"/>
          </c:marker>
          <c:cat>
            <c:numRef>
              <c:f>Summary!$C$59:$O$59</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Summary!$C$61:$O$61</c:f>
              <c:numCache>
                <c:formatCode>_-* #,##0_-;\-* #,##0_-;_-* "-"??_-;_-@_-</c:formatCode>
                <c:ptCount val="13"/>
                <c:pt idx="0">
                  <c:v>407.15</c:v>
                </c:pt>
                <c:pt idx="2">
                  <c:v>401.14</c:v>
                </c:pt>
                <c:pt idx="4">
                  <c:v>385.25</c:v>
                </c:pt>
                <c:pt idx="5">
                  <c:v>351.05</c:v>
                </c:pt>
                <c:pt idx="6">
                  <c:v>341.8</c:v>
                </c:pt>
                <c:pt idx="7">
                  <c:v>332.01</c:v>
                </c:pt>
                <c:pt idx="8">
                  <c:v>300.5</c:v>
                </c:pt>
                <c:pt idx="9">
                  <c:v>318.18</c:v>
                </c:pt>
                <c:pt idx="10" formatCode="0">
                  <c:v>271.7</c:v>
                </c:pt>
                <c:pt idx="11" formatCode="0">
                  <c:v>262.8</c:v>
                </c:pt>
                <c:pt idx="12" formatCode="0">
                  <c:v>265</c:v>
                </c:pt>
              </c:numCache>
            </c:numRef>
          </c:val>
          <c:smooth val="0"/>
          <c:extLst>
            <c:ext xmlns:c16="http://schemas.microsoft.com/office/drawing/2014/chart" uri="{C3380CC4-5D6E-409C-BE32-E72D297353CC}">
              <c16:uniqueId val="{00000001-984C-4ADB-89FB-15B8ED321C52}"/>
            </c:ext>
          </c:extLst>
        </c:ser>
        <c:dLbls>
          <c:showLegendKey val="0"/>
          <c:showVal val="0"/>
          <c:showCatName val="0"/>
          <c:showSerName val="0"/>
          <c:showPercent val="0"/>
          <c:showBubbleSize val="0"/>
        </c:dLbls>
        <c:marker val="1"/>
        <c:smooth val="0"/>
        <c:axId val="96277248"/>
        <c:axId val="96321536"/>
      </c:lineChart>
      <c:catAx>
        <c:axId val="96277248"/>
        <c:scaling>
          <c:orientation val="minMax"/>
        </c:scaling>
        <c:delete val="0"/>
        <c:axPos val="b"/>
        <c:numFmt formatCode="General" sourceLinked="1"/>
        <c:majorTickMark val="none"/>
        <c:minorTickMark val="none"/>
        <c:tickLblPos val="nextTo"/>
        <c:txPr>
          <a:bodyPr/>
          <a:lstStyle/>
          <a:p>
            <a:pPr>
              <a:defRPr sz="1100" b="1"/>
            </a:pPr>
            <a:endParaRPr lang="en-US"/>
          </a:p>
        </c:txPr>
        <c:crossAx val="96321536"/>
        <c:crosses val="autoZero"/>
        <c:auto val="1"/>
        <c:lblAlgn val="ctr"/>
        <c:lblOffset val="100"/>
        <c:noMultiLvlLbl val="0"/>
      </c:catAx>
      <c:valAx>
        <c:axId val="96321536"/>
        <c:scaling>
          <c:orientation val="minMax"/>
        </c:scaling>
        <c:delete val="0"/>
        <c:axPos val="l"/>
        <c:numFmt formatCode="_-* #,##0_-;\-* #,##0_-;_-* &quot;-&quot;??_-;_-@_-" sourceLinked="1"/>
        <c:majorTickMark val="none"/>
        <c:minorTickMark val="none"/>
        <c:tickLblPos val="nextTo"/>
        <c:txPr>
          <a:bodyPr/>
          <a:lstStyle/>
          <a:p>
            <a:pPr>
              <a:defRPr sz="1100" b="1"/>
            </a:pPr>
            <a:endParaRPr lang="en-US"/>
          </a:p>
        </c:txPr>
        <c:crossAx val="96277248"/>
        <c:crosses val="autoZero"/>
        <c:crossBetween val="between"/>
      </c:valAx>
    </c:plotArea>
    <c:legend>
      <c:legendPos val="b"/>
      <c:overlay val="0"/>
      <c:txPr>
        <a:bodyPr/>
        <a:lstStyle/>
        <a:p>
          <a:pPr>
            <a:defRPr sz="1200" b="1"/>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Value of projects made by the NLHF (£ million in 2018/19 Real Prices)</a:t>
            </a:r>
          </a:p>
        </c:rich>
      </c:tx>
      <c:overlay val="0"/>
    </c:title>
    <c:autoTitleDeleted val="0"/>
    <c:plotArea>
      <c:layout/>
      <c:lineChart>
        <c:grouping val="standard"/>
        <c:varyColors val="0"/>
        <c:ser>
          <c:idx val="0"/>
          <c:order val="0"/>
          <c:tx>
            <c:strRef>
              <c:f>'Funding and Resources NLHF'!$A$30</c:f>
              <c:strCache>
                <c:ptCount val="1"/>
                <c:pt idx="0">
                  <c:v>Value of projects made by the Fund (£ million in 2018/19 Real Prices)</c:v>
                </c:pt>
              </c:strCache>
            </c:strRef>
          </c:tx>
          <c:marker>
            <c:symbol val="none"/>
          </c:marker>
          <c:cat>
            <c:strRef>
              <c:f>'Funding and Resources NLHF'!$B$28:$Z$28</c:f>
              <c:strCache>
                <c:ptCount val="25"/>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strCache>
            </c:strRef>
          </c:cat>
          <c:val>
            <c:numRef>
              <c:f>'Funding and Resources NLHF'!$B$30:$Z$30</c:f>
              <c:numCache>
                <c:formatCode>"£"#,##0.0</c:formatCode>
                <c:ptCount val="25"/>
                <c:pt idx="0">
                  <c:v>22.17966283959149</c:v>
                </c:pt>
                <c:pt idx="1">
                  <c:v>249.67636725918936</c:v>
                </c:pt>
                <c:pt idx="2">
                  <c:v>605.45683538330627</c:v>
                </c:pt>
                <c:pt idx="3">
                  <c:v>386.6267242225826</c:v>
                </c:pt>
                <c:pt idx="4">
                  <c:v>421.8490581994194</c:v>
                </c:pt>
                <c:pt idx="5">
                  <c:v>269.43674459427695</c:v>
                </c:pt>
                <c:pt idx="6">
                  <c:v>398.90191446953327</c:v>
                </c:pt>
                <c:pt idx="7">
                  <c:v>413.02585878871855</c:v>
                </c:pt>
                <c:pt idx="8">
                  <c:v>331.34592702192197</c:v>
                </c:pt>
                <c:pt idx="9">
                  <c:v>392.74465399055242</c:v>
                </c:pt>
                <c:pt idx="10">
                  <c:v>327.28282898606227</c:v>
                </c:pt>
                <c:pt idx="11">
                  <c:v>298.17771121913648</c:v>
                </c:pt>
                <c:pt idx="12">
                  <c:v>297.53138713489068</c:v>
                </c:pt>
                <c:pt idx="13">
                  <c:v>311.54294492779786</c:v>
                </c:pt>
                <c:pt idx="14">
                  <c:v>238.81845885963529</c:v>
                </c:pt>
                <c:pt idx="15">
                  <c:v>218.20651167915474</c:v>
                </c:pt>
                <c:pt idx="16">
                  <c:v>234.46929939112857</c:v>
                </c:pt>
                <c:pt idx="17">
                  <c:v>322.08072232504003</c:v>
                </c:pt>
                <c:pt idx="18">
                  <c:v>461.57944058933714</c:v>
                </c:pt>
                <c:pt idx="19">
                  <c:v>419.32409588561853</c:v>
                </c:pt>
                <c:pt idx="20">
                  <c:v>364.43314855231665</c:v>
                </c:pt>
                <c:pt idx="21">
                  <c:v>372.11297738555646</c:v>
                </c:pt>
                <c:pt idx="22">
                  <c:v>361.87952951247479</c:v>
                </c:pt>
                <c:pt idx="23">
                  <c:v>225.60141997589585</c:v>
                </c:pt>
                <c:pt idx="24">
                  <c:v>153.71045242761309</c:v>
                </c:pt>
              </c:numCache>
            </c:numRef>
          </c:val>
          <c:smooth val="0"/>
          <c:extLst>
            <c:ext xmlns:c16="http://schemas.microsoft.com/office/drawing/2014/chart" uri="{C3380CC4-5D6E-409C-BE32-E72D297353CC}">
              <c16:uniqueId val="{00000000-01C6-4EB6-8A8C-4F56F607397F}"/>
            </c:ext>
          </c:extLst>
        </c:ser>
        <c:dLbls>
          <c:showLegendKey val="0"/>
          <c:showVal val="0"/>
          <c:showCatName val="0"/>
          <c:showSerName val="0"/>
          <c:showPercent val="0"/>
          <c:showBubbleSize val="0"/>
        </c:dLbls>
        <c:smooth val="0"/>
        <c:axId val="129141376"/>
        <c:axId val="131734912"/>
      </c:lineChart>
      <c:catAx>
        <c:axId val="129141376"/>
        <c:scaling>
          <c:orientation val="minMax"/>
        </c:scaling>
        <c:delete val="0"/>
        <c:axPos val="b"/>
        <c:numFmt formatCode="General" sourceLinked="0"/>
        <c:majorTickMark val="out"/>
        <c:minorTickMark val="none"/>
        <c:tickLblPos val="nextTo"/>
        <c:crossAx val="131734912"/>
        <c:crosses val="autoZero"/>
        <c:auto val="1"/>
        <c:lblAlgn val="ctr"/>
        <c:lblOffset val="100"/>
        <c:noMultiLvlLbl val="0"/>
      </c:catAx>
      <c:valAx>
        <c:axId val="131734912"/>
        <c:scaling>
          <c:orientation val="minMax"/>
        </c:scaling>
        <c:delete val="0"/>
        <c:axPos val="l"/>
        <c:majorGridlines/>
        <c:numFmt formatCode="&quot;£&quot;#,##0.0" sourceLinked="1"/>
        <c:majorTickMark val="out"/>
        <c:minorTickMark val="none"/>
        <c:tickLblPos val="nextTo"/>
        <c:crossAx val="12914137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Funding &amp; Resources HE Regional'!A1"/><Relationship Id="rId3" Type="http://schemas.openxmlformats.org/officeDocument/2006/relationships/hyperlink" Target="#'Skills - apprent. and training'!A1"/><Relationship Id="rId7" Type="http://schemas.openxmlformats.org/officeDocument/2006/relationships/hyperlink" Target="#'Public Sector Funding'!A1"/><Relationship Id="rId2" Type="http://schemas.openxmlformats.org/officeDocument/2006/relationships/hyperlink" Target="#'Capacity - Employment LAs'!A1"/><Relationship Id="rId1" Type="http://schemas.openxmlformats.org/officeDocument/2006/relationships/hyperlink" Target="#'Capacity - Employment'!A1"/><Relationship Id="rId6" Type="http://schemas.openxmlformats.org/officeDocument/2006/relationships/hyperlink" Target="#'Funding &amp; Resources HE'!A1"/><Relationship Id="rId11" Type="http://schemas.openxmlformats.org/officeDocument/2006/relationships/hyperlink" Target="#'Funding and Resources NLHF'!A1"/><Relationship Id="rId5" Type="http://schemas.openxmlformats.org/officeDocument/2006/relationships/hyperlink" Target="#'Funding Voluntary Sector'!A1"/><Relationship Id="rId10" Type="http://schemas.openxmlformats.org/officeDocument/2006/relationships/hyperlink" Target="#Summary!A1"/><Relationship Id="rId4" Type="http://schemas.openxmlformats.org/officeDocument/2006/relationships/hyperlink" Target="#'Funding Private Sector'!A1"/><Relationship Id="rId9" Type="http://schemas.openxmlformats.org/officeDocument/2006/relationships/hyperlink" Target="#'Natural Environment Funding'!A1"/></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Contents!A1"/><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0</xdr:col>
      <xdr:colOff>2718706</xdr:colOff>
      <xdr:row>14</xdr:row>
      <xdr:rowOff>136072</xdr:rowOff>
    </xdr:from>
    <xdr:to>
      <xdr:col>0</xdr:col>
      <xdr:colOff>4727121</xdr:colOff>
      <xdr:row>19</xdr:row>
      <xdr:rowOff>68035</xdr:rowOff>
    </xdr:to>
    <xdr:sp macro="" textlink="">
      <xdr:nvSpPr>
        <xdr:cNvPr id="2" name="Rounded Rectangle 1">
          <a:hlinkClick xmlns:r="http://schemas.openxmlformats.org/officeDocument/2006/relationships" r:id="rId1"/>
        </xdr:cNvPr>
        <xdr:cNvSpPr/>
      </xdr:nvSpPr>
      <xdr:spPr>
        <a:xfrm>
          <a:off x="2718706" y="3165022"/>
          <a:ext cx="2008415" cy="884463"/>
        </a:xfrm>
        <a:prstGeom prst="roundRect">
          <a:avLst/>
        </a:prstGeom>
        <a:solidFill>
          <a:schemeClr val="accent3">
            <a:lumMod val="7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b="1"/>
            <a:t>Capacity- Employment</a:t>
          </a:r>
        </a:p>
      </xdr:txBody>
    </xdr:sp>
    <xdr:clientData/>
  </xdr:twoCellAnchor>
  <xdr:twoCellAnchor>
    <xdr:from>
      <xdr:col>0</xdr:col>
      <xdr:colOff>4914900</xdr:colOff>
      <xdr:row>14</xdr:row>
      <xdr:rowOff>136072</xdr:rowOff>
    </xdr:from>
    <xdr:to>
      <xdr:col>0</xdr:col>
      <xdr:colOff>6923315</xdr:colOff>
      <xdr:row>19</xdr:row>
      <xdr:rowOff>68035</xdr:rowOff>
    </xdr:to>
    <xdr:sp macro="" textlink="">
      <xdr:nvSpPr>
        <xdr:cNvPr id="3" name="Rounded Rectangle 2">
          <a:hlinkClick xmlns:r="http://schemas.openxmlformats.org/officeDocument/2006/relationships" r:id="rId2"/>
        </xdr:cNvPr>
        <xdr:cNvSpPr/>
      </xdr:nvSpPr>
      <xdr:spPr>
        <a:xfrm>
          <a:off x="4914900" y="3165022"/>
          <a:ext cx="2008415" cy="884463"/>
        </a:xfrm>
        <a:prstGeom prst="roundRect">
          <a:avLst/>
        </a:prstGeom>
        <a:solidFill>
          <a:schemeClr val="accent3">
            <a:lumMod val="7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b="1"/>
            <a:t>Capacity - Employment L.A.</a:t>
          </a:r>
        </a:p>
      </xdr:txBody>
    </xdr:sp>
    <xdr:clientData/>
  </xdr:twoCellAnchor>
  <xdr:twoCellAnchor>
    <xdr:from>
      <xdr:col>0</xdr:col>
      <xdr:colOff>7097485</xdr:colOff>
      <xdr:row>14</xdr:row>
      <xdr:rowOff>136072</xdr:rowOff>
    </xdr:from>
    <xdr:to>
      <xdr:col>0</xdr:col>
      <xdr:colOff>9105900</xdr:colOff>
      <xdr:row>19</xdr:row>
      <xdr:rowOff>68035</xdr:rowOff>
    </xdr:to>
    <xdr:sp macro="" textlink="">
      <xdr:nvSpPr>
        <xdr:cNvPr id="5" name="Rounded Rectangle 4">
          <a:hlinkClick xmlns:r="http://schemas.openxmlformats.org/officeDocument/2006/relationships" r:id="rId3"/>
        </xdr:cNvPr>
        <xdr:cNvSpPr/>
      </xdr:nvSpPr>
      <xdr:spPr>
        <a:xfrm>
          <a:off x="7097485" y="3165022"/>
          <a:ext cx="2008415" cy="884463"/>
        </a:xfrm>
        <a:prstGeom prst="roundRect">
          <a:avLst/>
        </a:prstGeom>
        <a:solidFill>
          <a:schemeClr val="accent3">
            <a:lumMod val="7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Skills: Aprenticeships</a:t>
          </a:r>
          <a:r>
            <a:rPr lang="en-GB" sz="1400" b="1" baseline="0"/>
            <a:t> and training</a:t>
          </a:r>
          <a:endParaRPr lang="en-GB" sz="1400" b="1"/>
        </a:p>
      </xdr:txBody>
    </xdr:sp>
    <xdr:clientData/>
  </xdr:twoCellAnchor>
  <xdr:twoCellAnchor>
    <xdr:from>
      <xdr:col>0</xdr:col>
      <xdr:colOff>7113814</xdr:colOff>
      <xdr:row>8</xdr:row>
      <xdr:rowOff>176893</xdr:rowOff>
    </xdr:from>
    <xdr:to>
      <xdr:col>0</xdr:col>
      <xdr:colOff>9122229</xdr:colOff>
      <xdr:row>13</xdr:row>
      <xdr:rowOff>108856</xdr:rowOff>
    </xdr:to>
    <xdr:sp macro="" textlink="">
      <xdr:nvSpPr>
        <xdr:cNvPr id="6" name="Rounded Rectangle 5">
          <a:hlinkClick xmlns:r="http://schemas.openxmlformats.org/officeDocument/2006/relationships" r:id="rId4"/>
        </xdr:cNvPr>
        <xdr:cNvSpPr/>
      </xdr:nvSpPr>
      <xdr:spPr>
        <a:xfrm>
          <a:off x="7113814" y="2062843"/>
          <a:ext cx="2008415" cy="884463"/>
        </a:xfrm>
        <a:prstGeom prst="roundRect">
          <a:avLst/>
        </a:prstGeom>
        <a:solidFill>
          <a:schemeClr val="accent3">
            <a:lumMod val="7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b="1"/>
            <a:t>Private</a:t>
          </a:r>
          <a:r>
            <a:rPr lang="en-GB" sz="1600" b="1" baseline="0"/>
            <a:t> sector funding</a:t>
          </a:r>
          <a:endParaRPr lang="en-GB" sz="1600" b="1"/>
        </a:p>
      </xdr:txBody>
    </xdr:sp>
    <xdr:clientData/>
  </xdr:twoCellAnchor>
  <xdr:twoCellAnchor>
    <xdr:from>
      <xdr:col>0</xdr:col>
      <xdr:colOff>4884964</xdr:colOff>
      <xdr:row>8</xdr:row>
      <xdr:rowOff>176893</xdr:rowOff>
    </xdr:from>
    <xdr:to>
      <xdr:col>0</xdr:col>
      <xdr:colOff>6893379</xdr:colOff>
      <xdr:row>13</xdr:row>
      <xdr:rowOff>108856</xdr:rowOff>
    </xdr:to>
    <xdr:sp macro="" textlink="">
      <xdr:nvSpPr>
        <xdr:cNvPr id="7" name="Rounded Rectangle 6">
          <a:hlinkClick xmlns:r="http://schemas.openxmlformats.org/officeDocument/2006/relationships" r:id="rId5"/>
        </xdr:cNvPr>
        <xdr:cNvSpPr/>
      </xdr:nvSpPr>
      <xdr:spPr>
        <a:xfrm>
          <a:off x="4884964" y="2062843"/>
          <a:ext cx="2008415" cy="884463"/>
        </a:xfrm>
        <a:prstGeom prst="roundRect">
          <a:avLst/>
        </a:prstGeom>
        <a:solidFill>
          <a:schemeClr val="accent3">
            <a:lumMod val="7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b="1" baseline="0"/>
            <a:t> Voluntary sector </a:t>
          </a:r>
          <a:r>
            <a:rPr lang="en-GB" sz="1600" b="1" baseline="0">
              <a:solidFill>
                <a:schemeClr val="lt1"/>
              </a:solidFill>
              <a:effectLst/>
              <a:latin typeface="+mn-lt"/>
              <a:ea typeface="+mn-ea"/>
              <a:cs typeface="+mn-cs"/>
            </a:rPr>
            <a:t>f</a:t>
          </a:r>
          <a:r>
            <a:rPr lang="en-GB" sz="1600" b="1">
              <a:solidFill>
                <a:schemeClr val="lt1"/>
              </a:solidFill>
              <a:effectLst/>
              <a:latin typeface="+mn-lt"/>
              <a:ea typeface="+mn-ea"/>
              <a:cs typeface="+mn-cs"/>
            </a:rPr>
            <a:t>unding</a:t>
          </a:r>
          <a:endParaRPr lang="en-GB" sz="1600" b="1"/>
        </a:p>
      </xdr:txBody>
    </xdr:sp>
    <xdr:clientData/>
  </xdr:twoCellAnchor>
  <xdr:twoCellAnchor>
    <xdr:from>
      <xdr:col>0</xdr:col>
      <xdr:colOff>2718706</xdr:colOff>
      <xdr:row>3</xdr:row>
      <xdr:rowOff>27215</xdr:rowOff>
    </xdr:from>
    <xdr:to>
      <xdr:col>0</xdr:col>
      <xdr:colOff>4727121</xdr:colOff>
      <xdr:row>7</xdr:row>
      <xdr:rowOff>149678</xdr:rowOff>
    </xdr:to>
    <xdr:sp macro="" textlink="">
      <xdr:nvSpPr>
        <xdr:cNvPr id="8" name="Rounded Rectangle 7">
          <a:hlinkClick xmlns:r="http://schemas.openxmlformats.org/officeDocument/2006/relationships" r:id="rId6"/>
        </xdr:cNvPr>
        <xdr:cNvSpPr/>
      </xdr:nvSpPr>
      <xdr:spPr>
        <a:xfrm>
          <a:off x="2718706" y="960665"/>
          <a:ext cx="2008415" cy="884463"/>
        </a:xfrm>
        <a:prstGeom prst="roundRect">
          <a:avLst/>
        </a:prstGeom>
        <a:solidFill>
          <a:schemeClr val="accent3">
            <a:lumMod val="7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Funding and resources Historic England</a:t>
          </a:r>
        </a:p>
      </xdr:txBody>
    </xdr:sp>
    <xdr:clientData/>
  </xdr:twoCellAnchor>
  <xdr:twoCellAnchor>
    <xdr:from>
      <xdr:col>0</xdr:col>
      <xdr:colOff>9394371</xdr:colOff>
      <xdr:row>3</xdr:row>
      <xdr:rowOff>27215</xdr:rowOff>
    </xdr:from>
    <xdr:to>
      <xdr:col>0</xdr:col>
      <xdr:colOff>11402786</xdr:colOff>
      <xdr:row>7</xdr:row>
      <xdr:rowOff>149678</xdr:rowOff>
    </xdr:to>
    <xdr:sp macro="" textlink="">
      <xdr:nvSpPr>
        <xdr:cNvPr id="9" name="Rounded Rectangle 8">
          <a:hlinkClick xmlns:r="http://schemas.openxmlformats.org/officeDocument/2006/relationships" r:id="rId7"/>
        </xdr:cNvPr>
        <xdr:cNvSpPr/>
      </xdr:nvSpPr>
      <xdr:spPr>
        <a:xfrm>
          <a:off x="9394371" y="960665"/>
          <a:ext cx="2008415" cy="884463"/>
        </a:xfrm>
        <a:prstGeom prst="roundRect">
          <a:avLst/>
        </a:prstGeom>
        <a:solidFill>
          <a:schemeClr val="accent3">
            <a:lumMod val="7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b="1"/>
            <a:t>Public</a:t>
          </a:r>
          <a:r>
            <a:rPr lang="en-GB" sz="1600" b="1" baseline="0"/>
            <a:t> sector funding</a:t>
          </a:r>
          <a:endParaRPr lang="en-GB" sz="1600" b="1"/>
        </a:p>
      </xdr:txBody>
    </xdr:sp>
    <xdr:clientData/>
  </xdr:twoCellAnchor>
  <xdr:twoCellAnchor>
    <xdr:from>
      <xdr:col>0</xdr:col>
      <xdr:colOff>4974772</xdr:colOff>
      <xdr:row>3</xdr:row>
      <xdr:rowOff>27215</xdr:rowOff>
    </xdr:from>
    <xdr:to>
      <xdr:col>0</xdr:col>
      <xdr:colOff>6983187</xdr:colOff>
      <xdr:row>7</xdr:row>
      <xdr:rowOff>149678</xdr:rowOff>
    </xdr:to>
    <xdr:sp macro="" textlink="">
      <xdr:nvSpPr>
        <xdr:cNvPr id="10" name="Rounded Rectangle 9">
          <a:hlinkClick xmlns:r="http://schemas.openxmlformats.org/officeDocument/2006/relationships" r:id="rId8"/>
        </xdr:cNvPr>
        <xdr:cNvSpPr/>
      </xdr:nvSpPr>
      <xdr:spPr>
        <a:xfrm>
          <a:off x="4974772" y="960665"/>
          <a:ext cx="2008415" cy="884463"/>
        </a:xfrm>
        <a:prstGeom prst="roundRect">
          <a:avLst/>
        </a:prstGeom>
        <a:solidFill>
          <a:schemeClr val="accent3">
            <a:lumMod val="7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400" b="1">
              <a:solidFill>
                <a:schemeClr val="lt1"/>
              </a:solidFill>
              <a:effectLst/>
              <a:latin typeface="+mn-lt"/>
              <a:ea typeface="+mn-ea"/>
              <a:cs typeface="+mn-cs"/>
            </a:rPr>
            <a:t>Funding and resources Historic England</a:t>
          </a:r>
          <a:r>
            <a:rPr lang="en-GB" sz="1400" b="1" baseline="0">
              <a:solidFill>
                <a:schemeClr val="lt1"/>
              </a:solidFill>
              <a:effectLst/>
              <a:latin typeface="+mn-lt"/>
              <a:ea typeface="+mn-ea"/>
              <a:cs typeface="+mn-cs"/>
            </a:rPr>
            <a:t> Regional</a:t>
          </a:r>
          <a:endParaRPr lang="en-GB" sz="1400">
            <a:effectLst/>
          </a:endParaRPr>
        </a:p>
      </xdr:txBody>
    </xdr:sp>
    <xdr:clientData/>
  </xdr:twoCellAnchor>
  <xdr:twoCellAnchor>
    <xdr:from>
      <xdr:col>0</xdr:col>
      <xdr:colOff>2718706</xdr:colOff>
      <xdr:row>8</xdr:row>
      <xdr:rowOff>176893</xdr:rowOff>
    </xdr:from>
    <xdr:to>
      <xdr:col>0</xdr:col>
      <xdr:colOff>4727121</xdr:colOff>
      <xdr:row>13</xdr:row>
      <xdr:rowOff>108856</xdr:rowOff>
    </xdr:to>
    <xdr:sp macro="" textlink="">
      <xdr:nvSpPr>
        <xdr:cNvPr id="11" name="Rounded Rectangle 10">
          <a:hlinkClick xmlns:r="http://schemas.openxmlformats.org/officeDocument/2006/relationships" r:id="rId9"/>
        </xdr:cNvPr>
        <xdr:cNvSpPr/>
      </xdr:nvSpPr>
      <xdr:spPr>
        <a:xfrm>
          <a:off x="2718706" y="2062843"/>
          <a:ext cx="2008415" cy="884463"/>
        </a:xfrm>
        <a:prstGeom prst="roundRect">
          <a:avLst/>
        </a:prstGeom>
        <a:solidFill>
          <a:schemeClr val="accent3">
            <a:lumMod val="7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Natural</a:t>
          </a:r>
          <a:r>
            <a:rPr lang="en-GB" sz="1400" b="1" baseline="0"/>
            <a:t> environment funding</a:t>
          </a:r>
          <a:endParaRPr lang="en-GB" sz="1400" b="1"/>
        </a:p>
      </xdr:txBody>
    </xdr:sp>
    <xdr:clientData/>
  </xdr:twoCellAnchor>
  <xdr:twoCellAnchor>
    <xdr:from>
      <xdr:col>0</xdr:col>
      <xdr:colOff>489858</xdr:colOff>
      <xdr:row>3</xdr:row>
      <xdr:rowOff>27215</xdr:rowOff>
    </xdr:from>
    <xdr:to>
      <xdr:col>0</xdr:col>
      <xdr:colOff>2498273</xdr:colOff>
      <xdr:row>7</xdr:row>
      <xdr:rowOff>149678</xdr:rowOff>
    </xdr:to>
    <xdr:sp macro="" textlink="">
      <xdr:nvSpPr>
        <xdr:cNvPr id="12" name="Rounded Rectangle 11">
          <a:hlinkClick xmlns:r="http://schemas.openxmlformats.org/officeDocument/2006/relationships" r:id="rId10"/>
        </xdr:cNvPr>
        <xdr:cNvSpPr/>
      </xdr:nvSpPr>
      <xdr:spPr>
        <a:xfrm>
          <a:off x="489858" y="960665"/>
          <a:ext cx="2008415" cy="884463"/>
        </a:xfrm>
        <a:prstGeom prst="roundRect">
          <a:avLst/>
        </a:prstGeom>
        <a:solidFill>
          <a:schemeClr val="accent3">
            <a:lumMod val="7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b="1"/>
            <a:t>Summary</a:t>
          </a:r>
        </a:p>
      </xdr:txBody>
    </xdr:sp>
    <xdr:clientData/>
  </xdr:twoCellAnchor>
  <xdr:twoCellAnchor>
    <xdr:from>
      <xdr:col>0</xdr:col>
      <xdr:colOff>7184572</xdr:colOff>
      <xdr:row>3</xdr:row>
      <xdr:rowOff>27215</xdr:rowOff>
    </xdr:from>
    <xdr:to>
      <xdr:col>0</xdr:col>
      <xdr:colOff>9192987</xdr:colOff>
      <xdr:row>7</xdr:row>
      <xdr:rowOff>149678</xdr:rowOff>
    </xdr:to>
    <xdr:sp macro="" textlink="">
      <xdr:nvSpPr>
        <xdr:cNvPr id="14" name="Rounded Rectangle 13">
          <a:hlinkClick xmlns:r="http://schemas.openxmlformats.org/officeDocument/2006/relationships" r:id="rId11"/>
        </xdr:cNvPr>
        <xdr:cNvSpPr/>
      </xdr:nvSpPr>
      <xdr:spPr>
        <a:xfrm>
          <a:off x="7184572" y="960665"/>
          <a:ext cx="2008415" cy="884463"/>
        </a:xfrm>
        <a:prstGeom prst="roundRect">
          <a:avLst/>
        </a:prstGeom>
        <a:solidFill>
          <a:schemeClr val="accent3">
            <a:lumMod val="7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Funding and resources National Lottery Heritage </a:t>
          </a:r>
          <a:r>
            <a:rPr lang="en-GB" sz="1400" b="1" baseline="0"/>
            <a:t>Fund</a:t>
          </a:r>
          <a:endParaRPr lang="en-GB" sz="14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63500</xdr:colOff>
      <xdr:row>0</xdr:row>
      <xdr:rowOff>63500</xdr:rowOff>
    </xdr:from>
    <xdr:to>
      <xdr:col>0</xdr:col>
      <xdr:colOff>1587500</xdr:colOff>
      <xdr:row>1</xdr:row>
      <xdr:rowOff>152400</xdr:rowOff>
    </xdr:to>
    <xdr:sp macro="" textlink="">
      <xdr:nvSpPr>
        <xdr:cNvPr id="2" name="Rounded Rectangle 1">
          <a:hlinkClick xmlns:r="http://schemas.openxmlformats.org/officeDocument/2006/relationships" r:id="rId1"/>
        </xdr:cNvPr>
        <xdr:cNvSpPr/>
      </xdr:nvSpPr>
      <xdr:spPr>
        <a:xfrm>
          <a:off x="63500" y="63500"/>
          <a:ext cx="1524000" cy="279400"/>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63500</xdr:colOff>
      <xdr:row>0</xdr:row>
      <xdr:rowOff>63500</xdr:rowOff>
    </xdr:from>
    <xdr:to>
      <xdr:col>0</xdr:col>
      <xdr:colOff>1587500</xdr:colOff>
      <xdr:row>1</xdr:row>
      <xdr:rowOff>152400</xdr:rowOff>
    </xdr:to>
    <xdr:sp macro="" textlink="">
      <xdr:nvSpPr>
        <xdr:cNvPr id="2" name="Rounded Rectangle 1">
          <a:hlinkClick xmlns:r="http://schemas.openxmlformats.org/officeDocument/2006/relationships" r:id="rId1"/>
        </xdr:cNvPr>
        <xdr:cNvSpPr/>
      </xdr:nvSpPr>
      <xdr:spPr>
        <a:xfrm>
          <a:off x="63500" y="63500"/>
          <a:ext cx="1524000" cy="279400"/>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0</xdr:col>
      <xdr:colOff>1587500</xdr:colOff>
      <xdr:row>1</xdr:row>
      <xdr:rowOff>152400</xdr:rowOff>
    </xdr:to>
    <xdr:sp macro="" textlink="">
      <xdr:nvSpPr>
        <xdr:cNvPr id="2" name="Rounded Rectangle 1">
          <a:hlinkClick xmlns:r="http://schemas.openxmlformats.org/officeDocument/2006/relationships" r:id="rId1"/>
        </xdr:cNvPr>
        <xdr:cNvSpPr/>
      </xdr:nvSpPr>
      <xdr:spPr>
        <a:xfrm>
          <a:off x="63500" y="63500"/>
          <a:ext cx="1524000" cy="279400"/>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63500</xdr:colOff>
      <xdr:row>0</xdr:row>
      <xdr:rowOff>63500</xdr:rowOff>
    </xdr:from>
    <xdr:to>
      <xdr:col>0</xdr:col>
      <xdr:colOff>1587500</xdr:colOff>
      <xdr:row>1</xdr:row>
      <xdr:rowOff>152400</xdr:rowOff>
    </xdr:to>
    <xdr:sp macro="" textlink="">
      <xdr:nvSpPr>
        <xdr:cNvPr id="2" name="Rounded Rectangle 1">
          <a:hlinkClick xmlns:r="http://schemas.openxmlformats.org/officeDocument/2006/relationships" r:id="rId1"/>
        </xdr:cNvPr>
        <xdr:cNvSpPr/>
      </xdr:nvSpPr>
      <xdr:spPr>
        <a:xfrm>
          <a:off x="63500" y="63500"/>
          <a:ext cx="1524000" cy="279400"/>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2348593</xdr:colOff>
      <xdr:row>63</xdr:row>
      <xdr:rowOff>169408</xdr:rowOff>
    </xdr:from>
    <xdr:to>
      <xdr:col>4</xdr:col>
      <xdr:colOff>149679</xdr:colOff>
      <xdr:row>86</xdr:row>
      <xdr:rowOff>27214</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0</xdr:row>
      <xdr:rowOff>95250</xdr:rowOff>
    </xdr:from>
    <xdr:to>
      <xdr:col>0</xdr:col>
      <xdr:colOff>1945821</xdr:colOff>
      <xdr:row>1</xdr:row>
      <xdr:rowOff>108857</xdr:rowOff>
    </xdr:to>
    <xdr:sp macro="" textlink="">
      <xdr:nvSpPr>
        <xdr:cNvPr id="9" name="Rounded Rectangle 8">
          <a:hlinkClick xmlns:r="http://schemas.openxmlformats.org/officeDocument/2006/relationships" r:id="rId2"/>
        </xdr:cNvPr>
        <xdr:cNvSpPr/>
      </xdr:nvSpPr>
      <xdr:spPr>
        <a:xfrm>
          <a:off x="95250" y="95250"/>
          <a:ext cx="1850571" cy="299357"/>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twoCellAnchor>
    <xdr:from>
      <xdr:col>8</xdr:col>
      <xdr:colOff>285750</xdr:colOff>
      <xdr:row>14</xdr:row>
      <xdr:rowOff>190499</xdr:rowOff>
    </xdr:from>
    <xdr:to>
      <xdr:col>17</xdr:col>
      <xdr:colOff>28575</xdr:colOff>
      <xdr:row>34</xdr:row>
      <xdr:rowOff>11206</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0</xdr:row>
      <xdr:rowOff>63500</xdr:rowOff>
    </xdr:from>
    <xdr:to>
      <xdr:col>0</xdr:col>
      <xdr:colOff>1587500</xdr:colOff>
      <xdr:row>1</xdr:row>
      <xdr:rowOff>152400</xdr:rowOff>
    </xdr:to>
    <xdr:sp macro="" textlink="">
      <xdr:nvSpPr>
        <xdr:cNvPr id="2" name="Rounded Rectangle 1">
          <a:hlinkClick xmlns:r="http://schemas.openxmlformats.org/officeDocument/2006/relationships" r:id="rId1"/>
        </xdr:cNvPr>
        <xdr:cNvSpPr/>
      </xdr:nvSpPr>
      <xdr:spPr>
        <a:xfrm>
          <a:off x="63500" y="63500"/>
          <a:ext cx="1524000" cy="279400"/>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63500</xdr:colOff>
      <xdr:row>0</xdr:row>
      <xdr:rowOff>63500</xdr:rowOff>
    </xdr:from>
    <xdr:to>
      <xdr:col>0</xdr:col>
      <xdr:colOff>1587500</xdr:colOff>
      <xdr:row>1</xdr:row>
      <xdr:rowOff>152400</xdr:rowOff>
    </xdr:to>
    <xdr:sp macro="" textlink="">
      <xdr:nvSpPr>
        <xdr:cNvPr id="2" name="Rounded Rectangle 1">
          <a:hlinkClick xmlns:r="http://schemas.openxmlformats.org/officeDocument/2006/relationships" r:id="rId1"/>
        </xdr:cNvPr>
        <xdr:cNvSpPr/>
      </xdr:nvSpPr>
      <xdr:spPr>
        <a:xfrm>
          <a:off x="63500" y="63500"/>
          <a:ext cx="1524000" cy="279400"/>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63500</xdr:rowOff>
    </xdr:from>
    <xdr:to>
      <xdr:col>0</xdr:col>
      <xdr:colOff>1587500</xdr:colOff>
      <xdr:row>1</xdr:row>
      <xdr:rowOff>152400</xdr:rowOff>
    </xdr:to>
    <xdr:sp macro="" textlink="">
      <xdr:nvSpPr>
        <xdr:cNvPr id="2" name="Rounded Rectangle 1">
          <a:hlinkClick xmlns:r="http://schemas.openxmlformats.org/officeDocument/2006/relationships" r:id="rId1"/>
        </xdr:cNvPr>
        <xdr:cNvSpPr/>
      </xdr:nvSpPr>
      <xdr:spPr>
        <a:xfrm>
          <a:off x="63500" y="63500"/>
          <a:ext cx="1524000" cy="279400"/>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63500</xdr:colOff>
      <xdr:row>0</xdr:row>
      <xdr:rowOff>63500</xdr:rowOff>
    </xdr:from>
    <xdr:to>
      <xdr:col>0</xdr:col>
      <xdr:colOff>1587500</xdr:colOff>
      <xdr:row>1</xdr:row>
      <xdr:rowOff>152400</xdr:rowOff>
    </xdr:to>
    <xdr:sp macro="" textlink="">
      <xdr:nvSpPr>
        <xdr:cNvPr id="2" name="Rounded Rectangle 1">
          <a:hlinkClick xmlns:r="http://schemas.openxmlformats.org/officeDocument/2006/relationships" r:id="rId1"/>
        </xdr:cNvPr>
        <xdr:cNvSpPr/>
      </xdr:nvSpPr>
      <xdr:spPr>
        <a:xfrm>
          <a:off x="63500" y="63500"/>
          <a:ext cx="1524000" cy="279400"/>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xdr:colOff>
      <xdr:row>0</xdr:row>
      <xdr:rowOff>63500</xdr:rowOff>
    </xdr:from>
    <xdr:to>
      <xdr:col>0</xdr:col>
      <xdr:colOff>1587500</xdr:colOff>
      <xdr:row>1</xdr:row>
      <xdr:rowOff>152400</xdr:rowOff>
    </xdr:to>
    <xdr:sp macro="" textlink="">
      <xdr:nvSpPr>
        <xdr:cNvPr id="2" name="Rounded Rectangle 1">
          <a:hlinkClick xmlns:r="http://schemas.openxmlformats.org/officeDocument/2006/relationships" r:id="rId1"/>
        </xdr:cNvPr>
        <xdr:cNvSpPr/>
      </xdr:nvSpPr>
      <xdr:spPr>
        <a:xfrm>
          <a:off x="63500" y="63500"/>
          <a:ext cx="1524000" cy="279400"/>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63500</xdr:colOff>
      <xdr:row>0</xdr:row>
      <xdr:rowOff>63500</xdr:rowOff>
    </xdr:from>
    <xdr:to>
      <xdr:col>0</xdr:col>
      <xdr:colOff>1587500</xdr:colOff>
      <xdr:row>1</xdr:row>
      <xdr:rowOff>152400</xdr:rowOff>
    </xdr:to>
    <xdr:sp macro="" textlink="">
      <xdr:nvSpPr>
        <xdr:cNvPr id="2" name="Rounded Rectangle 1">
          <a:hlinkClick xmlns:r="http://schemas.openxmlformats.org/officeDocument/2006/relationships" r:id="rId1"/>
        </xdr:cNvPr>
        <xdr:cNvSpPr/>
      </xdr:nvSpPr>
      <xdr:spPr>
        <a:xfrm>
          <a:off x="63500" y="63500"/>
          <a:ext cx="1524000" cy="279400"/>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63500</xdr:colOff>
      <xdr:row>0</xdr:row>
      <xdr:rowOff>63500</xdr:rowOff>
    </xdr:from>
    <xdr:to>
      <xdr:col>0</xdr:col>
      <xdr:colOff>1587500</xdr:colOff>
      <xdr:row>1</xdr:row>
      <xdr:rowOff>152400</xdr:rowOff>
    </xdr:to>
    <xdr:sp macro="" textlink="">
      <xdr:nvSpPr>
        <xdr:cNvPr id="2" name="Rounded Rectangle 1">
          <a:hlinkClick xmlns:r="http://schemas.openxmlformats.org/officeDocument/2006/relationships" r:id="rId1"/>
        </xdr:cNvPr>
        <xdr:cNvSpPr/>
      </xdr:nvSpPr>
      <xdr:spPr>
        <a:xfrm>
          <a:off x="63500" y="63500"/>
          <a:ext cx="1524000" cy="279400"/>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tables/table1.xml><?xml version="1.0" encoding="utf-8"?>
<table xmlns="http://schemas.openxmlformats.org/spreadsheetml/2006/main" id="2" name="Table2" displayName="Table2" ref="A7:U11" totalsRowShown="0" headerRowDxfId="35" headerRowBorderDxfId="34" tableBorderDxfId="33">
  <tableColumns count="21">
    <tableColumn id="1" name="Income and Expenditure"/>
    <tableColumn id="2" name=" " dataDxfId="32"/>
    <tableColumn id="3" name="2000/01" dataDxfId="31"/>
    <tableColumn id="4" name="2001/02" dataDxfId="30"/>
    <tableColumn id="5" name="2002/03" dataDxfId="29"/>
    <tableColumn id="6" name="2003/04" dataDxfId="28"/>
    <tableColumn id="7" name="2004/05" dataDxfId="27"/>
    <tableColumn id="8" name="2005/06" dataDxfId="26"/>
    <tableColumn id="9" name="2006/07" dataDxfId="25"/>
    <tableColumn id="10" name="2007/08" dataDxfId="24"/>
    <tableColumn id="11" name="2008/09" dataDxfId="23"/>
    <tableColumn id="12" name="2009/10" dataDxfId="22"/>
    <tableColumn id="13" name="2010/11" dataDxfId="21"/>
    <tableColumn id="14" name="2011/12" dataDxfId="20"/>
    <tableColumn id="15" name="2012/13" dataDxfId="19"/>
    <tableColumn id="16" name="2013/14" dataDxfId="18"/>
    <tableColumn id="17" name="2014/15" dataDxfId="17"/>
    <tableColumn id="18" name="2015/16"/>
    <tableColumn id="19" name="2016/17"/>
    <tableColumn id="20" name="2017/18"/>
    <tableColumn id="21" name="2018/19"/>
  </tableColumns>
  <tableStyleInfo name="TableStyleLight15" showFirstColumn="0" showLastColumn="0" showRowStripes="0" showColumnStripes="0"/>
</table>
</file>

<file path=xl/tables/table2.xml><?xml version="1.0" encoding="utf-8"?>
<table xmlns="http://schemas.openxmlformats.org/spreadsheetml/2006/main" id="4" name="Table4" displayName="Table4" ref="A31:I38" totalsRowShown="0" headerRowBorderDxfId="16" tableBorderDxfId="15" totalsRowBorderDxfId="14">
  <tableColumns count="9">
    <tableColumn id="1" name=" "/>
    <tableColumn id="2" name="  " dataDxfId="13"/>
    <tableColumn id="3" name="20121" dataDxfId="12"/>
    <tableColumn id="4" name="2013" dataDxfId="11"/>
    <tableColumn id="5" name="2014" dataDxfId="10"/>
    <tableColumn id="6" name="2015" dataDxfId="9"/>
    <tableColumn id="7" name="2016" dataDxfId="8"/>
    <tableColumn id="8" name="2017" dataDxfId="7"/>
    <tableColumn id="9" name="2018" dataDxfId="6"/>
  </tableColumns>
  <tableStyleInfo name="TableStyleLight15" showFirstColumn="0" showLastColumn="0" showRowStripes="0" showColumnStripes="0"/>
</table>
</file>

<file path=xl/tables/table3.xml><?xml version="1.0" encoding="utf-8"?>
<table xmlns="http://schemas.openxmlformats.org/spreadsheetml/2006/main" id="1" name="Table1" displayName="Table1" ref="A6:E371" totalsRowShown="0" headerRowBorderDxfId="5" tableBorderDxfId="4">
  <autoFilter ref="A6:E371"/>
  <tableColumns count="5">
    <tableColumn id="1" name="Name of Authority" dataDxfId="3"/>
    <tableColumn id="2" name="Region" dataDxfId="2"/>
    <tableColumn id="3" name="2018 Total Conservation service"/>
    <tableColumn id="4" name="Change in last year" dataDxfId="1"/>
    <tableColumn id="5" name="2018 Archaeology Service total"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table" Target="../tables/table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2"/>
  <sheetViews>
    <sheetView showRowColHeaders="0" tabSelected="1" zoomScaleNormal="100" workbookViewId="0"/>
  </sheetViews>
  <sheetFormatPr defaultRowHeight="15" x14ac:dyDescent="0.25"/>
  <cols>
    <col min="1" max="1" width="207.7109375" customWidth="1"/>
  </cols>
  <sheetData>
    <row r="1" spans="1:12" ht="29.25" customHeight="1" x14ac:dyDescent="0.45">
      <c r="A1" s="244" t="s">
        <v>744</v>
      </c>
      <c r="B1" s="243"/>
      <c r="C1" s="243"/>
      <c r="D1" s="243"/>
      <c r="E1" s="243"/>
      <c r="F1" s="243"/>
      <c r="G1" s="243"/>
      <c r="H1" s="243"/>
      <c r="I1" s="243"/>
      <c r="J1" s="243"/>
      <c r="K1" s="243"/>
      <c r="L1" s="243"/>
    </row>
    <row r="2" spans="1:12" ht="29.25" customHeight="1" x14ac:dyDescent="0.35">
      <c r="A2" s="243" t="s">
        <v>745</v>
      </c>
      <c r="B2" s="243"/>
      <c r="C2" s="243"/>
      <c r="D2" s="243"/>
      <c r="E2" s="243"/>
      <c r="F2" s="243"/>
      <c r="G2" s="243"/>
      <c r="H2" s="243"/>
      <c r="I2" s="243"/>
      <c r="J2" s="243"/>
      <c r="K2" s="243"/>
      <c r="L2" s="243"/>
    </row>
  </sheetData>
  <pageMargins left="0.25590551181102361" right="0.25590551181102361" top="0.39370078740157477" bottom="0.39370078740157477" header="0.3" footer="0.3"/>
  <pageSetup paperSize="9" scale="9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109"/>
  <sheetViews>
    <sheetView showRowColHeaders="0" zoomScaleNormal="100" workbookViewId="0"/>
  </sheetViews>
  <sheetFormatPr defaultRowHeight="15" x14ac:dyDescent="0.25"/>
  <cols>
    <col min="1" max="1" width="88.140625" customWidth="1"/>
    <col min="2" max="2" width="71.85546875" style="351" customWidth="1"/>
    <col min="3" max="5" width="22" customWidth="1"/>
    <col min="6" max="6" width="18.28515625" style="7" customWidth="1"/>
    <col min="7" max="7" width="4" style="24" customWidth="1"/>
    <col min="8" max="11" width="20" style="24" customWidth="1"/>
    <col min="12" max="16384" width="9.140625" style="24"/>
  </cols>
  <sheetData>
    <row r="1" spans="1:9" ht="15" customHeight="1" x14ac:dyDescent="0.25"/>
    <row r="2" spans="1:9" ht="15" customHeight="1" x14ac:dyDescent="0.25"/>
    <row r="3" spans="1:9" ht="26.25" x14ac:dyDescent="0.4">
      <c r="A3" s="16" t="s">
        <v>405</v>
      </c>
    </row>
    <row r="4" spans="1:9" ht="47.25" customHeight="1" x14ac:dyDescent="0.25">
      <c r="A4" s="728" t="s">
        <v>816</v>
      </c>
      <c r="B4" s="728"/>
      <c r="C4" s="728"/>
      <c r="D4" s="728"/>
      <c r="E4" s="728"/>
      <c r="F4" s="728"/>
    </row>
    <row r="5" spans="1:9" ht="30" customHeight="1" x14ac:dyDescent="0.25">
      <c r="A5" s="728" t="s">
        <v>839</v>
      </c>
      <c r="B5" s="728"/>
      <c r="C5" s="728"/>
      <c r="D5" s="728"/>
      <c r="E5" s="728"/>
      <c r="F5" s="728"/>
    </row>
    <row r="6" spans="1:9" ht="48.75" customHeight="1" x14ac:dyDescent="0.25">
      <c r="A6" s="728" t="s">
        <v>840</v>
      </c>
      <c r="B6" s="728"/>
      <c r="C6" s="728"/>
      <c r="D6" s="728"/>
      <c r="E6" s="728"/>
      <c r="F6" s="728"/>
    </row>
    <row r="7" spans="1:9" ht="48.75" customHeight="1" x14ac:dyDescent="0.3">
      <c r="A7" s="522" t="s">
        <v>999</v>
      </c>
      <c r="B7" s="508"/>
      <c r="C7" s="508"/>
      <c r="D7" s="508"/>
      <c r="E7" s="508"/>
      <c r="F7" s="508"/>
    </row>
    <row r="8" spans="1:9" ht="21" customHeight="1" x14ac:dyDescent="0.25">
      <c r="A8" s="508"/>
      <c r="B8" s="508"/>
      <c r="C8" s="508"/>
      <c r="D8" s="508"/>
      <c r="E8" s="508"/>
      <c r="F8" s="508"/>
    </row>
    <row r="9" spans="1:9" x14ac:dyDescent="0.25">
      <c r="A9" s="742" t="s">
        <v>993</v>
      </c>
      <c r="B9" s="743"/>
      <c r="C9" s="743"/>
      <c r="D9" s="743"/>
      <c r="E9" s="743"/>
      <c r="F9" s="744"/>
    </row>
    <row r="10" spans="1:9" ht="26.25" x14ac:dyDescent="0.25">
      <c r="A10" s="326" t="s">
        <v>773</v>
      </c>
      <c r="B10" s="348" t="s">
        <v>841</v>
      </c>
      <c r="C10" s="345" t="s">
        <v>842</v>
      </c>
      <c r="D10" s="346" t="s">
        <v>843</v>
      </c>
      <c r="E10" s="347" t="s">
        <v>844</v>
      </c>
      <c r="F10" s="347" t="s">
        <v>845</v>
      </c>
    </row>
    <row r="11" spans="1:9" ht="15.75" x14ac:dyDescent="0.25">
      <c r="A11" s="343" t="s">
        <v>922</v>
      </c>
      <c r="B11" s="511">
        <v>8</v>
      </c>
      <c r="C11" s="512">
        <v>286198.95999999996</v>
      </c>
      <c r="D11" s="513" t="s">
        <v>994</v>
      </c>
      <c r="E11" s="514">
        <v>286198.96000000002</v>
      </c>
      <c r="F11" s="514">
        <v>286198.95999999996</v>
      </c>
      <c r="H11" s="632"/>
      <c r="I11" s="632"/>
    </row>
    <row r="12" spans="1:9" ht="15.75" x14ac:dyDescent="0.25">
      <c r="A12" s="343" t="s">
        <v>923</v>
      </c>
      <c r="B12" s="511">
        <v>7</v>
      </c>
      <c r="C12" s="515">
        <v>13</v>
      </c>
      <c r="D12" s="513" t="s">
        <v>995</v>
      </c>
      <c r="E12" s="516">
        <f>C12*290</f>
        <v>3770</v>
      </c>
      <c r="F12" s="516">
        <f>E12</f>
        <v>3770</v>
      </c>
      <c r="H12" s="632"/>
      <c r="I12" s="632"/>
    </row>
    <row r="13" spans="1:9" ht="15.75" x14ac:dyDescent="0.25">
      <c r="A13" s="344" t="s">
        <v>776</v>
      </c>
      <c r="B13" s="511">
        <v>499</v>
      </c>
      <c r="C13" s="515">
        <v>24.23</v>
      </c>
      <c r="D13" s="517" t="s">
        <v>927</v>
      </c>
      <c r="E13" s="514">
        <v>787475</v>
      </c>
      <c r="F13" s="514">
        <v>4012125</v>
      </c>
      <c r="H13" s="632"/>
      <c r="I13" s="632"/>
    </row>
    <row r="14" spans="1:9" ht="15.75" x14ac:dyDescent="0.25">
      <c r="A14" s="343" t="s">
        <v>996</v>
      </c>
      <c r="B14" s="511">
        <v>59</v>
      </c>
      <c r="C14" s="512">
        <v>224.9799999999999</v>
      </c>
      <c r="D14" s="517" t="s">
        <v>927</v>
      </c>
      <c r="E14" s="514">
        <v>95616.5</v>
      </c>
      <c r="F14" s="514">
        <v>517076.25</v>
      </c>
      <c r="H14" s="632"/>
      <c r="I14" s="632"/>
    </row>
    <row r="15" spans="1:9" ht="15.75" x14ac:dyDescent="0.25">
      <c r="A15" s="343" t="s">
        <v>778</v>
      </c>
      <c r="B15" s="511">
        <v>36</v>
      </c>
      <c r="C15" s="512">
        <v>1541.3200000000004</v>
      </c>
      <c r="D15" s="517" t="s">
        <v>927</v>
      </c>
      <c r="E15" s="514">
        <v>121764.28000000001</v>
      </c>
      <c r="F15" s="514">
        <v>642951.7699999999</v>
      </c>
      <c r="H15" s="632"/>
      <c r="I15" s="632"/>
    </row>
    <row r="16" spans="1:9" ht="15.75" x14ac:dyDescent="0.25">
      <c r="A16" s="343" t="s">
        <v>779</v>
      </c>
      <c r="B16" s="511">
        <v>9</v>
      </c>
      <c r="C16" s="515">
        <v>25.8</v>
      </c>
      <c r="D16" s="517" t="s">
        <v>927</v>
      </c>
      <c r="E16" s="514">
        <v>3534.6</v>
      </c>
      <c r="F16" s="514">
        <v>20056.8</v>
      </c>
      <c r="H16" s="632"/>
      <c r="I16" s="632"/>
    </row>
    <row r="17" spans="1:9" ht="15.75" x14ac:dyDescent="0.25">
      <c r="A17" s="343" t="s">
        <v>780</v>
      </c>
      <c r="B17" s="511">
        <v>169</v>
      </c>
      <c r="C17" s="512">
        <v>2085.2299999999991</v>
      </c>
      <c r="D17" s="517" t="s">
        <v>927</v>
      </c>
      <c r="E17" s="514">
        <v>62556.89999999998</v>
      </c>
      <c r="F17" s="514">
        <v>367872</v>
      </c>
      <c r="H17" s="632"/>
      <c r="I17" s="632"/>
    </row>
    <row r="18" spans="1:9" ht="15.75" x14ac:dyDescent="0.25">
      <c r="A18" s="343" t="s">
        <v>781</v>
      </c>
      <c r="B18" s="511">
        <v>1</v>
      </c>
      <c r="C18" s="512">
        <v>2.09</v>
      </c>
      <c r="D18" s="517" t="s">
        <v>927</v>
      </c>
      <c r="E18" s="514">
        <v>919.59999999999991</v>
      </c>
      <c r="F18" s="514">
        <v>4598</v>
      </c>
      <c r="H18" s="632"/>
      <c r="I18" s="632"/>
    </row>
    <row r="19" spans="1:9" ht="15.75" x14ac:dyDescent="0.25">
      <c r="A19" s="343" t="s">
        <v>924</v>
      </c>
      <c r="B19" s="511">
        <v>2</v>
      </c>
      <c r="C19" s="512">
        <v>24.63</v>
      </c>
      <c r="D19" s="517" t="s">
        <v>927</v>
      </c>
      <c r="E19" s="514">
        <v>10837.199999999999</v>
      </c>
      <c r="F19" s="514">
        <v>54186</v>
      </c>
      <c r="H19" s="632"/>
      <c r="I19" s="632"/>
    </row>
    <row r="20" spans="1:9" ht="15.75" x14ac:dyDescent="0.25">
      <c r="A20" s="343" t="s">
        <v>783</v>
      </c>
      <c r="B20" s="513">
        <v>19</v>
      </c>
      <c r="C20" s="512">
        <v>0.19</v>
      </c>
      <c r="D20" s="517" t="s">
        <v>927</v>
      </c>
      <c r="E20" s="514">
        <v>12787</v>
      </c>
      <c r="F20" s="514">
        <v>67300</v>
      </c>
      <c r="H20" s="632"/>
      <c r="I20" s="632"/>
    </row>
    <row r="21" spans="1:9" ht="15.75" x14ac:dyDescent="0.25">
      <c r="A21" s="343" t="s">
        <v>784</v>
      </c>
      <c r="B21" s="511">
        <v>12</v>
      </c>
      <c r="C21" s="512">
        <v>238.37</v>
      </c>
      <c r="D21" s="517" t="s">
        <v>927</v>
      </c>
      <c r="E21" s="514">
        <v>41476.380000000005</v>
      </c>
      <c r="F21" s="514">
        <v>269673.89999999997</v>
      </c>
      <c r="H21" s="632"/>
      <c r="I21" s="632"/>
    </row>
    <row r="22" spans="1:9" ht="15.75" x14ac:dyDescent="0.25">
      <c r="A22" s="518" t="s">
        <v>997</v>
      </c>
      <c r="B22" s="511">
        <v>66</v>
      </c>
      <c r="C22" s="512">
        <v>66</v>
      </c>
      <c r="D22" s="517" t="s">
        <v>995</v>
      </c>
      <c r="E22" s="514">
        <v>72600</v>
      </c>
      <c r="F22" s="514">
        <v>72600</v>
      </c>
      <c r="H22" s="632"/>
    </row>
    <row r="23" spans="1:9" ht="15.75" x14ac:dyDescent="0.25">
      <c r="A23" s="518" t="s">
        <v>998</v>
      </c>
      <c r="B23" s="511">
        <v>24</v>
      </c>
      <c r="C23" s="512">
        <v>101193</v>
      </c>
      <c r="D23" s="517" t="s">
        <v>994</v>
      </c>
      <c r="E23" s="519">
        <v>101193</v>
      </c>
      <c r="F23" s="519">
        <v>101193</v>
      </c>
      <c r="H23" s="632"/>
    </row>
    <row r="24" spans="1:9" ht="15.75" x14ac:dyDescent="0.25">
      <c r="A24" s="508"/>
      <c r="B24" s="508"/>
      <c r="C24" s="508"/>
      <c r="D24" s="520" t="s">
        <v>334</v>
      </c>
      <c r="E24" s="521">
        <f>SUM(E11:E23)</f>
        <v>1600729.42</v>
      </c>
      <c r="F24" s="521">
        <f>SUM(F11:F23)</f>
        <v>6419601.6799999997</v>
      </c>
      <c r="H24" s="667"/>
    </row>
    <row r="25" spans="1:9" x14ac:dyDescent="0.25">
      <c r="A25" s="508"/>
      <c r="B25" s="508"/>
      <c r="C25" s="508"/>
      <c r="D25" s="508"/>
      <c r="E25" s="508"/>
      <c r="F25" s="508"/>
      <c r="H25"/>
    </row>
    <row r="26" spans="1:9" ht="18.75" x14ac:dyDescent="0.3">
      <c r="A26" s="421" t="s">
        <v>921</v>
      </c>
      <c r="B26" s="508"/>
      <c r="C26" s="508"/>
      <c r="D26" s="508"/>
      <c r="E26" s="508"/>
      <c r="F26" s="508"/>
      <c r="H26"/>
    </row>
    <row r="27" spans="1:9" ht="21" customHeight="1" x14ac:dyDescent="0.3">
      <c r="A27" s="421"/>
      <c r="B27" s="508"/>
      <c r="C27" s="508"/>
      <c r="D27" s="508"/>
      <c r="E27" s="508"/>
      <c r="F27" s="508"/>
      <c r="H27"/>
    </row>
    <row r="28" spans="1:9" ht="15" customHeight="1" x14ac:dyDescent="0.25">
      <c r="A28" s="742" t="s">
        <v>925</v>
      </c>
      <c r="B28" s="743"/>
      <c r="C28" s="743"/>
      <c r="D28" s="743"/>
      <c r="E28" s="743"/>
      <c r="F28" s="744"/>
      <c r="H28"/>
      <c r="I28" s="422"/>
    </row>
    <row r="29" spans="1:9" ht="26.25" x14ac:dyDescent="0.25">
      <c r="A29" s="326" t="s">
        <v>773</v>
      </c>
      <c r="B29" s="348" t="s">
        <v>841</v>
      </c>
      <c r="C29" s="345" t="s">
        <v>842</v>
      </c>
      <c r="D29" s="346" t="s">
        <v>843</v>
      </c>
      <c r="E29" s="347" t="s">
        <v>844</v>
      </c>
      <c r="F29" s="329" t="s">
        <v>847</v>
      </c>
      <c r="H29"/>
    </row>
    <row r="30" spans="1:9" ht="15.75" customHeight="1" x14ac:dyDescent="0.25">
      <c r="A30" s="343" t="s">
        <v>922</v>
      </c>
      <c r="B30" s="436">
        <v>35</v>
      </c>
      <c r="C30" s="436">
        <v>5031.0217000000002</v>
      </c>
      <c r="D30" s="331"/>
      <c r="E30" s="431" t="s">
        <v>28</v>
      </c>
      <c r="F30" s="432" t="s">
        <v>28</v>
      </c>
      <c r="H30"/>
    </row>
    <row r="31" spans="1:9" ht="18.75" customHeight="1" x14ac:dyDescent="0.25">
      <c r="A31" s="343" t="s">
        <v>923</v>
      </c>
      <c r="B31" s="436">
        <v>8</v>
      </c>
      <c r="C31" s="436">
        <v>158</v>
      </c>
      <c r="D31" s="331" t="s">
        <v>928</v>
      </c>
      <c r="E31" s="434">
        <v>45820</v>
      </c>
      <c r="F31" s="432">
        <v>229100</v>
      </c>
      <c r="H31"/>
    </row>
    <row r="32" spans="1:9" ht="15.75" customHeight="1" x14ac:dyDescent="0.25">
      <c r="A32" s="344" t="s">
        <v>776</v>
      </c>
      <c r="B32" s="436">
        <v>285</v>
      </c>
      <c r="C32" s="436">
        <v>4533.7950000000001</v>
      </c>
      <c r="D32" s="438" t="s">
        <v>926</v>
      </c>
      <c r="E32" s="434">
        <v>14734.83375</v>
      </c>
      <c r="F32" s="432">
        <v>73674.168749999997</v>
      </c>
      <c r="H32"/>
    </row>
    <row r="33" spans="1:8" ht="15.75" x14ac:dyDescent="0.25">
      <c r="A33" s="343" t="s">
        <v>777</v>
      </c>
      <c r="B33" s="436">
        <v>113</v>
      </c>
      <c r="C33" s="436">
        <v>5488.7281000000003</v>
      </c>
      <c r="D33" s="440" t="s">
        <v>927</v>
      </c>
      <c r="E33" s="434">
        <v>2332709.4424999999</v>
      </c>
      <c r="F33" s="432">
        <v>11663547.212499999</v>
      </c>
      <c r="H33"/>
    </row>
    <row r="34" spans="1:8" ht="15.75" x14ac:dyDescent="0.25">
      <c r="A34" s="343" t="s">
        <v>778</v>
      </c>
      <c r="B34" s="436">
        <v>91</v>
      </c>
      <c r="C34" s="436">
        <v>9843.7261999999992</v>
      </c>
      <c r="D34" s="438" t="s">
        <v>927</v>
      </c>
      <c r="E34" s="434">
        <v>777654.36979999999</v>
      </c>
      <c r="F34" s="432">
        <v>3888271.8489999999</v>
      </c>
      <c r="H34"/>
    </row>
    <row r="35" spans="1:8" ht="15.75" x14ac:dyDescent="0.25">
      <c r="A35" s="343" t="s">
        <v>779</v>
      </c>
      <c r="B35" s="436">
        <v>10</v>
      </c>
      <c r="C35" s="436">
        <v>149.88339999999999</v>
      </c>
      <c r="D35" s="438" t="s">
        <v>927</v>
      </c>
      <c r="E35" s="434">
        <v>20534.025799999999</v>
      </c>
      <c r="F35" s="432">
        <v>102670.129</v>
      </c>
      <c r="H35"/>
    </row>
    <row r="36" spans="1:8" ht="15.75" x14ac:dyDescent="0.25">
      <c r="A36" s="343" t="s">
        <v>780</v>
      </c>
      <c r="B36" s="436">
        <v>189</v>
      </c>
      <c r="C36" s="436">
        <v>17941.8429</v>
      </c>
      <c r="D36" s="438" t="s">
        <v>927</v>
      </c>
      <c r="E36" s="434">
        <v>538255.28700000001</v>
      </c>
      <c r="F36" s="432">
        <v>2691276.4350000001</v>
      </c>
      <c r="H36"/>
    </row>
    <row r="37" spans="1:8" ht="15.75" x14ac:dyDescent="0.25">
      <c r="A37" s="343" t="s">
        <v>781</v>
      </c>
      <c r="B37" s="436">
        <v>6</v>
      </c>
      <c r="C37" s="436">
        <v>5552.0474999999997</v>
      </c>
      <c r="D37" s="438" t="s">
        <v>927</v>
      </c>
      <c r="E37" s="434">
        <v>2442900.9</v>
      </c>
      <c r="F37" s="432">
        <v>12214504.5</v>
      </c>
      <c r="H37"/>
    </row>
    <row r="38" spans="1:8" ht="15.75" x14ac:dyDescent="0.25">
      <c r="A38" s="343" t="s">
        <v>924</v>
      </c>
      <c r="B38" s="436"/>
      <c r="C38" s="436"/>
      <c r="D38" s="438" t="s">
        <v>927</v>
      </c>
      <c r="E38" s="434"/>
      <c r="F38" s="432">
        <v>0</v>
      </c>
      <c r="H38"/>
    </row>
    <row r="39" spans="1:8" ht="15.75" x14ac:dyDescent="0.25">
      <c r="A39" s="343" t="s">
        <v>783</v>
      </c>
      <c r="B39" s="436">
        <v>4</v>
      </c>
      <c r="C39" s="437">
        <v>1.4E-3</v>
      </c>
      <c r="D39" s="438" t="s">
        <v>926</v>
      </c>
      <c r="E39" s="434">
        <v>9.4219999999999998E-3</v>
      </c>
      <c r="F39" s="432">
        <v>4.7109999999999999E-2</v>
      </c>
      <c r="H39"/>
    </row>
    <row r="40" spans="1:8" ht="15.75" x14ac:dyDescent="0.25">
      <c r="A40" s="343" t="s">
        <v>784</v>
      </c>
      <c r="B40" s="436">
        <v>15</v>
      </c>
      <c r="C40" s="436">
        <v>4174.5563000000002</v>
      </c>
      <c r="D40" s="438" t="s">
        <v>927</v>
      </c>
      <c r="E40" s="434">
        <v>726372.79619999998</v>
      </c>
      <c r="F40" s="432">
        <v>3631863.9809999997</v>
      </c>
      <c r="H40"/>
    </row>
    <row r="41" spans="1:8" ht="15.75" x14ac:dyDescent="0.25">
      <c r="A41" s="8"/>
      <c r="B41" s="484">
        <f>SUM(B30:B40)</f>
        <v>756</v>
      </c>
      <c r="C41" s="423"/>
      <c r="D41" s="439" t="s">
        <v>334</v>
      </c>
      <c r="E41" s="435">
        <v>6898981.6644719997</v>
      </c>
      <c r="F41" s="433">
        <v>34494908.322360002</v>
      </c>
      <c r="G41" s="633"/>
    </row>
    <row r="42" spans="1:8" ht="15.75" x14ac:dyDescent="0.25">
      <c r="A42" s="8"/>
      <c r="B42" s="423"/>
      <c r="C42" s="423"/>
      <c r="D42" s="380"/>
      <c r="E42" s="441"/>
      <c r="F42" s="442"/>
      <c r="H42"/>
    </row>
    <row r="43" spans="1:8" ht="15.75" x14ac:dyDescent="0.25">
      <c r="A43" s="25" t="s">
        <v>379</v>
      </c>
      <c r="B43" s="423"/>
      <c r="C43" s="423"/>
      <c r="D43" s="380"/>
      <c r="E43" s="441"/>
      <c r="F43" s="442"/>
      <c r="H43"/>
    </row>
    <row r="44" spans="1:8" x14ac:dyDescent="0.25">
      <c r="A44" s="422"/>
      <c r="B44" s="422"/>
      <c r="C44" s="422"/>
      <c r="D44" s="422"/>
      <c r="E44" s="422"/>
      <c r="F44" s="422"/>
      <c r="G44" s="422"/>
      <c r="H44"/>
    </row>
    <row r="45" spans="1:8" x14ac:dyDescent="0.25">
      <c r="A45" s="100"/>
      <c r="B45" s="414"/>
      <c r="C45" s="414"/>
      <c r="D45" s="415"/>
      <c r="E45" s="416"/>
      <c r="F45" s="416"/>
      <c r="G45" s="416"/>
      <c r="H45"/>
    </row>
    <row r="46" spans="1:8" x14ac:dyDescent="0.25">
      <c r="A46" s="24"/>
      <c r="B46" s="24"/>
      <c r="C46" s="24"/>
      <c r="D46" s="24"/>
      <c r="E46" s="24"/>
      <c r="F46" s="24"/>
      <c r="H46"/>
    </row>
    <row r="47" spans="1:8" ht="18.75" x14ac:dyDescent="0.3">
      <c r="A47" s="342" t="s">
        <v>852</v>
      </c>
      <c r="H47"/>
    </row>
    <row r="48" spans="1:8" x14ac:dyDescent="0.25">
      <c r="H48"/>
    </row>
    <row r="49" spans="1:8" x14ac:dyDescent="0.25">
      <c r="A49" s="742" t="s">
        <v>857</v>
      </c>
      <c r="B49" s="743"/>
      <c r="C49" s="743"/>
      <c r="D49" s="743"/>
      <c r="E49" s="743"/>
      <c r="F49" s="744"/>
      <c r="H49"/>
    </row>
    <row r="50" spans="1:8" ht="26.25" x14ac:dyDescent="0.25">
      <c r="A50" s="326" t="s">
        <v>773</v>
      </c>
      <c r="B50" s="352" t="s">
        <v>841</v>
      </c>
      <c r="C50" s="327" t="s">
        <v>842</v>
      </c>
      <c r="D50" s="328" t="s">
        <v>843</v>
      </c>
      <c r="E50" s="329" t="s">
        <v>844</v>
      </c>
      <c r="F50" s="329" t="s">
        <v>845</v>
      </c>
      <c r="H50"/>
    </row>
    <row r="51" spans="1:8" x14ac:dyDescent="0.25">
      <c r="A51" s="330" t="s">
        <v>776</v>
      </c>
      <c r="B51" s="331">
        <v>198</v>
      </c>
      <c r="C51" s="331">
        <v>8.9299999999999784</v>
      </c>
      <c r="D51" s="332" t="s">
        <v>846</v>
      </c>
      <c r="E51" s="283">
        <v>287543.75</v>
      </c>
      <c r="F51" s="283">
        <v>1437718.75</v>
      </c>
      <c r="H51"/>
    </row>
    <row r="52" spans="1:8" x14ac:dyDescent="0.25">
      <c r="A52" s="330" t="s">
        <v>777</v>
      </c>
      <c r="B52" s="331">
        <v>30</v>
      </c>
      <c r="C52" s="331">
        <v>260.08999999999992</v>
      </c>
      <c r="D52" s="332" t="s">
        <v>846</v>
      </c>
      <c r="E52" s="283">
        <v>110529.62000000001</v>
      </c>
      <c r="F52" s="283">
        <v>552648.1</v>
      </c>
      <c r="H52"/>
    </row>
    <row r="53" spans="1:8" x14ac:dyDescent="0.25">
      <c r="A53" s="330" t="s">
        <v>778</v>
      </c>
      <c r="B53" s="331">
        <v>16</v>
      </c>
      <c r="C53" s="331">
        <v>321.02</v>
      </c>
      <c r="D53" s="332" t="s">
        <v>846</v>
      </c>
      <c r="E53" s="283">
        <v>25359.43</v>
      </c>
      <c r="F53" s="283">
        <v>126797.15</v>
      </c>
      <c r="H53"/>
    </row>
    <row r="54" spans="1:8" x14ac:dyDescent="0.25">
      <c r="A54" s="330" t="s">
        <v>779</v>
      </c>
      <c r="B54" s="331">
        <v>3</v>
      </c>
      <c r="C54" s="331">
        <v>17.45</v>
      </c>
      <c r="D54" s="332" t="s">
        <v>846</v>
      </c>
      <c r="E54" s="283">
        <v>2390.65</v>
      </c>
      <c r="F54" s="283">
        <v>11953.25</v>
      </c>
      <c r="H54"/>
    </row>
    <row r="55" spans="1:8" x14ac:dyDescent="0.25">
      <c r="A55" s="330" t="s">
        <v>780</v>
      </c>
      <c r="B55" s="331">
        <v>77</v>
      </c>
      <c r="C55" s="331">
        <v>783.58000000000072</v>
      </c>
      <c r="D55" s="332" t="s">
        <v>846</v>
      </c>
      <c r="E55" s="283">
        <v>23507.690000000017</v>
      </c>
      <c r="F55" s="283">
        <v>117538.45</v>
      </c>
      <c r="H55"/>
    </row>
    <row r="56" spans="1:8" x14ac:dyDescent="0.25">
      <c r="A56" s="330" t="s">
        <v>781</v>
      </c>
      <c r="B56" s="331">
        <v>3</v>
      </c>
      <c r="C56" s="331">
        <v>4.54</v>
      </c>
      <c r="D56" s="332" t="s">
        <v>846</v>
      </c>
      <c r="E56" s="283">
        <v>2000.32</v>
      </c>
      <c r="F56" s="283">
        <v>10001.6</v>
      </c>
      <c r="H56"/>
    </row>
    <row r="57" spans="1:8" x14ac:dyDescent="0.25">
      <c r="A57" s="330" t="s">
        <v>783</v>
      </c>
      <c r="B57" s="331">
        <v>4</v>
      </c>
      <c r="C57" s="331">
        <v>0.05</v>
      </c>
      <c r="D57" s="332" t="s">
        <v>846</v>
      </c>
      <c r="E57" s="283">
        <v>3378.46</v>
      </c>
      <c r="F57" s="283">
        <v>16892.3</v>
      </c>
      <c r="H57"/>
    </row>
    <row r="58" spans="1:8" x14ac:dyDescent="0.25">
      <c r="A58" s="330" t="s">
        <v>784</v>
      </c>
      <c r="B58" s="331">
        <v>3</v>
      </c>
      <c r="C58" s="331">
        <v>61.790000000000006</v>
      </c>
      <c r="D58" s="332" t="s">
        <v>846</v>
      </c>
      <c r="E58" s="283">
        <v>10750.830000000002</v>
      </c>
      <c r="F58" s="283">
        <v>53754.15</v>
      </c>
      <c r="H58"/>
    </row>
    <row r="59" spans="1:8" x14ac:dyDescent="0.25">
      <c r="C59" s="273"/>
      <c r="D59" s="333" t="s">
        <v>334</v>
      </c>
      <c r="E59" s="334">
        <v>465460.75000000006</v>
      </c>
      <c r="F59" s="334">
        <v>2327303.75</v>
      </c>
      <c r="H59"/>
    </row>
    <row r="60" spans="1:8" ht="18.75" x14ac:dyDescent="0.3">
      <c r="A60" s="341" t="s">
        <v>851</v>
      </c>
      <c r="C60" s="273"/>
      <c r="D60" s="338"/>
      <c r="E60" s="339"/>
      <c r="F60" s="339"/>
      <c r="H60"/>
    </row>
    <row r="61" spans="1:8" x14ac:dyDescent="0.25">
      <c r="F61"/>
      <c r="H61"/>
    </row>
    <row r="62" spans="1:8" x14ac:dyDescent="0.25">
      <c r="A62" s="742" t="s">
        <v>856</v>
      </c>
      <c r="B62" s="743"/>
      <c r="C62" s="743"/>
      <c r="D62" s="743"/>
      <c r="E62" s="743"/>
      <c r="F62" s="744"/>
      <c r="H62"/>
    </row>
    <row r="63" spans="1:8" ht="26.25" x14ac:dyDescent="0.25">
      <c r="A63" s="326" t="s">
        <v>773</v>
      </c>
      <c r="B63" s="352" t="s">
        <v>841</v>
      </c>
      <c r="C63" s="327" t="s">
        <v>842</v>
      </c>
      <c r="D63" s="328" t="s">
        <v>843</v>
      </c>
      <c r="E63" s="329" t="s">
        <v>844</v>
      </c>
      <c r="F63" s="329" t="s">
        <v>847</v>
      </c>
      <c r="H63"/>
    </row>
    <row r="64" spans="1:8" x14ac:dyDescent="0.25">
      <c r="A64" s="330" t="s">
        <v>774</v>
      </c>
      <c r="B64" s="331">
        <v>6</v>
      </c>
      <c r="C64" s="335">
        <v>113767.8</v>
      </c>
      <c r="D64" s="336" t="s">
        <v>848</v>
      </c>
      <c r="E64" s="283">
        <v>113767.8</v>
      </c>
      <c r="F64" s="283">
        <v>113767.8</v>
      </c>
      <c r="H64"/>
    </row>
    <row r="65" spans="1:8" x14ac:dyDescent="0.25">
      <c r="A65" s="330" t="s">
        <v>775</v>
      </c>
      <c r="B65" s="331">
        <v>1</v>
      </c>
      <c r="C65" s="335">
        <v>10</v>
      </c>
      <c r="D65" s="336" t="s">
        <v>849</v>
      </c>
      <c r="E65" s="283">
        <v>2900</v>
      </c>
      <c r="F65" s="283">
        <v>2900</v>
      </c>
      <c r="H65"/>
    </row>
    <row r="66" spans="1:8" x14ac:dyDescent="0.25">
      <c r="A66" s="330" t="s">
        <v>776</v>
      </c>
      <c r="B66" s="331">
        <v>17</v>
      </c>
      <c r="C66" s="335">
        <v>0.89999999999999991</v>
      </c>
      <c r="D66" s="336" t="s">
        <v>846</v>
      </c>
      <c r="E66" s="283">
        <v>29120</v>
      </c>
      <c r="F66" s="283">
        <v>145600</v>
      </c>
      <c r="H66"/>
    </row>
    <row r="67" spans="1:8" x14ac:dyDescent="0.25">
      <c r="A67" s="330" t="s">
        <v>777</v>
      </c>
      <c r="B67" s="331">
        <v>12</v>
      </c>
      <c r="C67" s="335">
        <v>76.739999999999995</v>
      </c>
      <c r="D67" s="336" t="s">
        <v>846</v>
      </c>
      <c r="E67" s="283">
        <v>32608.860000000004</v>
      </c>
      <c r="F67" s="283">
        <v>163044.29999999999</v>
      </c>
      <c r="H67"/>
    </row>
    <row r="68" spans="1:8" x14ac:dyDescent="0.25">
      <c r="A68" s="330" t="s">
        <v>778</v>
      </c>
      <c r="B68" s="331">
        <v>14</v>
      </c>
      <c r="C68" s="335">
        <v>481.75999999999988</v>
      </c>
      <c r="D68" s="336" t="s">
        <v>846</v>
      </c>
      <c r="E68" s="283">
        <v>38058.379999999997</v>
      </c>
      <c r="F68" s="283">
        <v>190291.9</v>
      </c>
      <c r="H68"/>
    </row>
    <row r="69" spans="1:8" x14ac:dyDescent="0.25">
      <c r="A69" s="330" t="s">
        <v>780</v>
      </c>
      <c r="B69" s="331">
        <v>28</v>
      </c>
      <c r="C69" s="335">
        <v>263.58</v>
      </c>
      <c r="D69" s="336" t="s">
        <v>846</v>
      </c>
      <c r="E69" s="283">
        <v>7907.87</v>
      </c>
      <c r="F69" s="283">
        <v>39539.35</v>
      </c>
      <c r="H69"/>
    </row>
    <row r="70" spans="1:8" x14ac:dyDescent="0.25">
      <c r="A70" s="330" t="s">
        <v>781</v>
      </c>
      <c r="B70" s="331">
        <v>1</v>
      </c>
      <c r="C70" s="335">
        <v>0.8</v>
      </c>
      <c r="D70" s="336" t="s">
        <v>846</v>
      </c>
      <c r="E70" s="283">
        <v>352</v>
      </c>
      <c r="F70" s="283">
        <v>1760</v>
      </c>
      <c r="H70"/>
    </row>
    <row r="71" spans="1:8" x14ac:dyDescent="0.25">
      <c r="A71" s="330" t="s">
        <v>784</v>
      </c>
      <c r="B71" s="331">
        <v>1</v>
      </c>
      <c r="C71" s="335">
        <v>28.169999999999998</v>
      </c>
      <c r="D71" s="336" t="s">
        <v>846</v>
      </c>
      <c r="E71" s="283">
        <v>4900.78</v>
      </c>
      <c r="F71" s="283">
        <v>24503.9</v>
      </c>
      <c r="H71"/>
    </row>
    <row r="72" spans="1:8" x14ac:dyDescent="0.25">
      <c r="C72" s="273"/>
      <c r="D72" s="337" t="s">
        <v>334</v>
      </c>
      <c r="E72" s="334">
        <v>229615.69</v>
      </c>
      <c r="F72" s="334">
        <v>681407.25</v>
      </c>
      <c r="H72"/>
    </row>
    <row r="73" spans="1:8" ht="18.75" x14ac:dyDescent="0.3">
      <c r="A73" s="341" t="s">
        <v>850</v>
      </c>
      <c r="F73"/>
      <c r="H73"/>
    </row>
    <row r="74" spans="1:8" ht="17.25" customHeight="1" x14ac:dyDescent="0.25">
      <c r="A74" s="340"/>
      <c r="F74"/>
      <c r="H74"/>
    </row>
    <row r="75" spans="1:8" ht="26.25" x14ac:dyDescent="0.25">
      <c r="A75" s="326" t="s">
        <v>773</v>
      </c>
      <c r="B75" s="348" t="s">
        <v>841</v>
      </c>
      <c r="C75" s="345" t="s">
        <v>842</v>
      </c>
      <c r="D75" s="346" t="s">
        <v>843</v>
      </c>
      <c r="E75" s="347" t="s">
        <v>844</v>
      </c>
      <c r="F75" s="329" t="s">
        <v>847</v>
      </c>
      <c r="H75"/>
    </row>
    <row r="76" spans="1:8" x14ac:dyDescent="0.25">
      <c r="A76" s="343" t="s">
        <v>774</v>
      </c>
      <c r="B76" s="350">
        <v>6</v>
      </c>
      <c r="C76" s="354">
        <v>113767.8</v>
      </c>
      <c r="D76" s="331" t="s">
        <v>848</v>
      </c>
      <c r="E76" s="355">
        <v>113767.8</v>
      </c>
      <c r="F76" s="355">
        <v>113767.8</v>
      </c>
      <c r="H76"/>
    </row>
    <row r="77" spans="1:8" x14ac:dyDescent="0.25">
      <c r="A77" s="343" t="s">
        <v>775</v>
      </c>
      <c r="B77" s="350">
        <v>1</v>
      </c>
      <c r="C77" s="354">
        <v>10</v>
      </c>
      <c r="D77" s="331" t="s">
        <v>849</v>
      </c>
      <c r="E77" s="355">
        <v>2900</v>
      </c>
      <c r="F77" s="355">
        <v>2900</v>
      </c>
      <c r="H77"/>
    </row>
    <row r="78" spans="1:8" x14ac:dyDescent="0.25">
      <c r="A78" s="344" t="s">
        <v>776</v>
      </c>
      <c r="B78" s="349">
        <v>215</v>
      </c>
      <c r="C78" s="355">
        <v>9.8299999999999788</v>
      </c>
      <c r="D78" s="353" t="s">
        <v>846</v>
      </c>
      <c r="E78" s="355">
        <v>316663.75</v>
      </c>
      <c r="F78" s="356">
        <v>1583318.75</v>
      </c>
      <c r="H78"/>
    </row>
    <row r="79" spans="1:8" x14ac:dyDescent="0.25">
      <c r="A79" s="343" t="s">
        <v>777</v>
      </c>
      <c r="B79" s="350">
        <v>42</v>
      </c>
      <c r="C79" s="355">
        <v>336.82999999999993</v>
      </c>
      <c r="D79" s="353" t="s">
        <v>846</v>
      </c>
      <c r="E79" s="355">
        <v>143138.48000000001</v>
      </c>
      <c r="F79" s="355">
        <v>715692.39999999991</v>
      </c>
      <c r="H79"/>
    </row>
    <row r="80" spans="1:8" x14ac:dyDescent="0.25">
      <c r="A80" s="343" t="s">
        <v>778</v>
      </c>
      <c r="B80" s="350">
        <v>30</v>
      </c>
      <c r="C80" s="355">
        <v>802.77999999999986</v>
      </c>
      <c r="D80" s="353" t="s">
        <v>846</v>
      </c>
      <c r="E80" s="355">
        <v>63417.81</v>
      </c>
      <c r="F80" s="355">
        <v>317089.05</v>
      </c>
      <c r="H80"/>
    </row>
    <row r="81" spans="1:8" x14ac:dyDescent="0.25">
      <c r="A81" s="343" t="s">
        <v>779</v>
      </c>
      <c r="B81" s="350">
        <v>3</v>
      </c>
      <c r="C81" s="355">
        <v>17.45</v>
      </c>
      <c r="D81" s="353" t="s">
        <v>846</v>
      </c>
      <c r="E81" s="355">
        <v>2390.65</v>
      </c>
      <c r="F81" s="355">
        <v>11953.25</v>
      </c>
      <c r="H81"/>
    </row>
    <row r="82" spans="1:8" x14ac:dyDescent="0.25">
      <c r="A82" s="343" t="s">
        <v>780</v>
      </c>
      <c r="B82" s="350">
        <v>105</v>
      </c>
      <c r="C82" s="355">
        <v>1047.1600000000008</v>
      </c>
      <c r="D82" s="353" t="s">
        <v>846</v>
      </c>
      <c r="E82" s="355">
        <v>31415.560000000016</v>
      </c>
      <c r="F82" s="355">
        <v>157077.79999999999</v>
      </c>
      <c r="H82"/>
    </row>
    <row r="83" spans="1:8" x14ac:dyDescent="0.25">
      <c r="A83" s="343" t="s">
        <v>781</v>
      </c>
      <c r="B83" s="350">
        <v>4</v>
      </c>
      <c r="C83" s="355">
        <v>5.34</v>
      </c>
      <c r="D83" s="353" t="s">
        <v>846</v>
      </c>
      <c r="E83" s="355">
        <v>2352.3199999999997</v>
      </c>
      <c r="F83" s="355">
        <v>11761.6</v>
      </c>
      <c r="H83"/>
    </row>
    <row r="84" spans="1:8" x14ac:dyDescent="0.25">
      <c r="A84" s="343" t="s">
        <v>782</v>
      </c>
      <c r="B84" s="350">
        <v>0</v>
      </c>
      <c r="C84" s="355">
        <v>0</v>
      </c>
      <c r="D84" s="353" t="s">
        <v>846</v>
      </c>
      <c r="E84" s="355">
        <v>0</v>
      </c>
      <c r="F84" s="355">
        <v>0</v>
      </c>
      <c r="H84"/>
    </row>
    <row r="85" spans="1:8" x14ac:dyDescent="0.25">
      <c r="A85" s="343" t="s">
        <v>783</v>
      </c>
      <c r="B85" s="350">
        <v>4</v>
      </c>
      <c r="C85" s="355">
        <v>0.05</v>
      </c>
      <c r="D85" s="353" t="s">
        <v>846</v>
      </c>
      <c r="E85" s="355">
        <v>3378.46</v>
      </c>
      <c r="F85" s="355">
        <v>16892.3</v>
      </c>
      <c r="H85"/>
    </row>
    <row r="86" spans="1:8" x14ac:dyDescent="0.25">
      <c r="A86" s="343" t="s">
        <v>784</v>
      </c>
      <c r="B86" s="350">
        <v>4</v>
      </c>
      <c r="C86" s="355">
        <v>89.960000000000008</v>
      </c>
      <c r="D86" s="353" t="s">
        <v>846</v>
      </c>
      <c r="E86" s="355">
        <v>15651.61</v>
      </c>
      <c r="F86" s="355">
        <v>78258.05</v>
      </c>
      <c r="H86"/>
    </row>
    <row r="87" spans="1:8" x14ac:dyDescent="0.25">
      <c r="A87" s="24"/>
      <c r="C87" s="351"/>
      <c r="D87" s="337" t="s">
        <v>334</v>
      </c>
      <c r="E87" s="334">
        <v>695076.44000000006</v>
      </c>
      <c r="F87" s="334">
        <v>3008710.9999999995</v>
      </c>
      <c r="H87" s="668"/>
    </row>
    <row r="88" spans="1:8" x14ac:dyDescent="0.25">
      <c r="A88" s="24"/>
      <c r="C88" s="351"/>
      <c r="D88" s="380"/>
      <c r="E88" s="339"/>
      <c r="F88" s="339"/>
      <c r="H88"/>
    </row>
    <row r="89" spans="1:8" x14ac:dyDescent="0.25">
      <c r="A89" s="100"/>
      <c r="B89" s="414"/>
      <c r="C89" s="414"/>
      <c r="D89" s="415"/>
      <c r="E89" s="416"/>
      <c r="F89" s="416"/>
      <c r="G89" s="416"/>
      <c r="H89"/>
    </row>
    <row r="90" spans="1:8" x14ac:dyDescent="0.25">
      <c r="A90" s="24"/>
      <c r="B90" s="449"/>
      <c r="C90" s="449"/>
      <c r="D90" s="380"/>
      <c r="E90" s="450"/>
      <c r="F90" s="450"/>
      <c r="G90" s="450"/>
      <c r="H90"/>
    </row>
    <row r="91" spans="1:8" ht="18.75" x14ac:dyDescent="0.3">
      <c r="A91" s="341" t="s">
        <v>853</v>
      </c>
      <c r="H91"/>
    </row>
    <row r="92" spans="1:8" x14ac:dyDescent="0.25">
      <c r="A92" s="24"/>
      <c r="H92"/>
    </row>
    <row r="93" spans="1:8" ht="26.25" x14ac:dyDescent="0.25">
      <c r="A93" s="326" t="s">
        <v>773</v>
      </c>
      <c r="B93" s="348" t="s">
        <v>841</v>
      </c>
      <c r="C93" s="345" t="s">
        <v>854</v>
      </c>
      <c r="D93" s="346" t="s">
        <v>843</v>
      </c>
      <c r="E93" s="347" t="s">
        <v>844</v>
      </c>
      <c r="F93" s="329" t="s">
        <v>847</v>
      </c>
      <c r="H93"/>
    </row>
    <row r="94" spans="1:8" x14ac:dyDescent="0.25">
      <c r="A94" s="357" t="s">
        <v>774</v>
      </c>
      <c r="B94" s="358">
        <v>9</v>
      </c>
      <c r="C94" s="359"/>
      <c r="D94" s="331" t="s">
        <v>848</v>
      </c>
      <c r="E94" s="367" t="s">
        <v>855</v>
      </c>
      <c r="F94" s="360">
        <v>51148.23</v>
      </c>
      <c r="H94"/>
    </row>
    <row r="95" spans="1:8" x14ac:dyDescent="0.25">
      <c r="A95" s="357" t="s">
        <v>775</v>
      </c>
      <c r="B95" s="358">
        <v>3</v>
      </c>
      <c r="C95" s="359"/>
      <c r="D95" s="331" t="s">
        <v>849</v>
      </c>
      <c r="E95" s="367" t="s">
        <v>855</v>
      </c>
      <c r="F95" s="360">
        <v>3190</v>
      </c>
      <c r="H95"/>
    </row>
    <row r="96" spans="1:8" x14ac:dyDescent="0.25">
      <c r="A96" s="361" t="s">
        <v>776</v>
      </c>
      <c r="B96" s="358">
        <v>238</v>
      </c>
      <c r="C96" s="359"/>
      <c r="D96" s="353" t="s">
        <v>846</v>
      </c>
      <c r="E96" s="367" t="s">
        <v>855</v>
      </c>
      <c r="F96" s="360">
        <v>1883976.25</v>
      </c>
      <c r="H96"/>
    </row>
    <row r="97" spans="1:8" x14ac:dyDescent="0.25">
      <c r="A97" s="357" t="s">
        <v>777</v>
      </c>
      <c r="B97" s="358">
        <v>36</v>
      </c>
      <c r="C97" s="362">
        <v>162.78</v>
      </c>
      <c r="D97" s="353" t="s">
        <v>846</v>
      </c>
      <c r="E97" s="367" t="s">
        <v>855</v>
      </c>
      <c r="F97" s="360">
        <v>349706.36249999999</v>
      </c>
      <c r="H97"/>
    </row>
    <row r="98" spans="1:8" x14ac:dyDescent="0.25">
      <c r="A98" s="357" t="s">
        <v>778</v>
      </c>
      <c r="B98" s="358">
        <v>29</v>
      </c>
      <c r="C98" s="359">
        <v>1292.07</v>
      </c>
      <c r="D98" s="353" t="s">
        <v>846</v>
      </c>
      <c r="E98" s="367" t="s">
        <v>855</v>
      </c>
      <c r="F98" s="360">
        <v>569772.60849999997</v>
      </c>
      <c r="H98"/>
    </row>
    <row r="99" spans="1:8" x14ac:dyDescent="0.25">
      <c r="A99" s="357" t="s">
        <v>779</v>
      </c>
      <c r="B99" s="358">
        <v>1</v>
      </c>
      <c r="C99" s="359">
        <v>0.21</v>
      </c>
      <c r="D99" s="353" t="s">
        <v>846</v>
      </c>
      <c r="E99" s="367" t="s">
        <v>855</v>
      </c>
      <c r="F99" s="360">
        <v>146.316</v>
      </c>
      <c r="H99"/>
    </row>
    <row r="100" spans="1:8" x14ac:dyDescent="0.25">
      <c r="A100" s="357" t="s">
        <v>780</v>
      </c>
      <c r="B100" s="358">
        <v>83</v>
      </c>
      <c r="C100" s="359">
        <v>1453.35</v>
      </c>
      <c r="D100" s="353" t="s">
        <v>846</v>
      </c>
      <c r="E100" s="367" t="s">
        <v>855</v>
      </c>
      <c r="F100" s="360">
        <v>236372.25000000003</v>
      </c>
      <c r="H100"/>
    </row>
    <row r="101" spans="1:8" x14ac:dyDescent="0.25">
      <c r="A101" s="357" t="s">
        <v>781</v>
      </c>
      <c r="B101" s="358">
        <v>3</v>
      </c>
      <c r="C101" s="359">
        <v>1.49</v>
      </c>
      <c r="D101" s="353" t="s">
        <v>846</v>
      </c>
      <c r="E101" s="367" t="s">
        <v>855</v>
      </c>
      <c r="F101" s="360">
        <v>3284.38</v>
      </c>
      <c r="H101"/>
    </row>
    <row r="102" spans="1:8" x14ac:dyDescent="0.25">
      <c r="A102" s="357" t="s">
        <v>782</v>
      </c>
      <c r="B102" s="358">
        <v>1</v>
      </c>
      <c r="C102" s="359">
        <v>10.89</v>
      </c>
      <c r="D102" s="353" t="s">
        <v>846</v>
      </c>
      <c r="E102" s="367" t="s">
        <v>855</v>
      </c>
      <c r="F102" s="360">
        <v>23967.68</v>
      </c>
    </row>
    <row r="103" spans="1:8" x14ac:dyDescent="0.25">
      <c r="A103" s="357" t="s">
        <v>783</v>
      </c>
      <c r="B103" s="358">
        <v>13</v>
      </c>
      <c r="C103" s="359"/>
      <c r="D103" s="353" t="s">
        <v>846</v>
      </c>
      <c r="E103" s="367" t="s">
        <v>855</v>
      </c>
      <c r="F103" s="360">
        <v>103204.55000000002</v>
      </c>
    </row>
    <row r="104" spans="1:8" x14ac:dyDescent="0.25">
      <c r="A104" s="357" t="s">
        <v>784</v>
      </c>
      <c r="B104" s="358">
        <v>5</v>
      </c>
      <c r="C104" s="359">
        <v>43.37</v>
      </c>
      <c r="D104" s="353" t="s">
        <v>846</v>
      </c>
      <c r="E104" s="367" t="s">
        <v>855</v>
      </c>
      <c r="F104" s="360">
        <v>37729.986000000004</v>
      </c>
    </row>
    <row r="105" spans="1:8" x14ac:dyDescent="0.25">
      <c r="A105" s="363" t="s">
        <v>334</v>
      </c>
      <c r="B105" s="364">
        <v>370</v>
      </c>
      <c r="C105" s="365">
        <v>2964.16</v>
      </c>
      <c r="D105" s="364">
        <v>11</v>
      </c>
      <c r="E105" s="367" t="s">
        <v>855</v>
      </c>
      <c r="F105" s="366">
        <v>3262498.61</v>
      </c>
    </row>
    <row r="106" spans="1:8" x14ac:dyDescent="0.25">
      <c r="A106" s="368"/>
      <c r="B106" s="369"/>
    </row>
    <row r="108" spans="1:8" ht="18.75" x14ac:dyDescent="0.3">
      <c r="A108" s="341"/>
    </row>
    <row r="109" spans="1:8" x14ac:dyDescent="0.25">
      <c r="B109" s="370"/>
      <c r="C109" s="371"/>
    </row>
  </sheetData>
  <mergeCells count="7">
    <mergeCell ref="A62:F62"/>
    <mergeCell ref="A49:F49"/>
    <mergeCell ref="A4:F4"/>
    <mergeCell ref="A5:F5"/>
    <mergeCell ref="A6:F6"/>
    <mergeCell ref="A28:F28"/>
    <mergeCell ref="A9:F9"/>
  </mergeCells>
  <pageMargins left="0.25590551181102361" right="0.25590551181102361" top="0.39370078740157477" bottom="0.39370078740157477" header="0.3" footer="0.3"/>
  <pageSetup paperSize="9" scale="2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AK129"/>
  <sheetViews>
    <sheetView showRowColHeaders="0" zoomScaleNormal="100" workbookViewId="0"/>
  </sheetViews>
  <sheetFormatPr defaultRowHeight="15" x14ac:dyDescent="0.25"/>
  <cols>
    <col min="1" max="1" width="145.28515625" customWidth="1"/>
    <col min="2" max="2" width="19.140625" customWidth="1"/>
    <col min="3" max="3" width="12.28515625" bestFit="1" customWidth="1"/>
    <col min="4" max="7" width="12.42578125" bestFit="1" customWidth="1"/>
    <col min="8" max="8" width="12.140625" bestFit="1" customWidth="1"/>
    <col min="9" max="10" width="12.42578125" bestFit="1" customWidth="1"/>
    <col min="11" max="11" width="11.5703125" customWidth="1"/>
    <col min="12" max="12" width="13.7109375" customWidth="1"/>
    <col min="13" max="14" width="14.28515625" customWidth="1"/>
    <col min="15" max="16" width="13.28515625" customWidth="1"/>
    <col min="17" max="17" width="14.7109375" customWidth="1"/>
    <col min="18" max="18" width="17.7109375" customWidth="1"/>
    <col min="19" max="19" width="9.5703125" customWidth="1"/>
    <col min="20" max="20" width="14.28515625" bestFit="1" customWidth="1"/>
    <col min="21" max="16384" width="9.140625" style="24"/>
  </cols>
  <sheetData>
    <row r="1" spans="1:26" ht="15" customHeight="1" x14ac:dyDescent="0.25"/>
    <row r="2" spans="1:26" ht="15" customHeight="1" x14ac:dyDescent="0.25"/>
    <row r="3" spans="1:26" ht="26.25" x14ac:dyDescent="0.4">
      <c r="A3" s="16" t="s">
        <v>406</v>
      </c>
    </row>
    <row r="4" spans="1:26" ht="53.25" customHeight="1" x14ac:dyDescent="0.25">
      <c r="A4" s="728" t="s">
        <v>831</v>
      </c>
      <c r="B4" s="728"/>
      <c r="C4" s="728"/>
      <c r="D4" s="728"/>
      <c r="E4" s="728"/>
      <c r="F4" s="55"/>
      <c r="G4" s="55"/>
      <c r="H4" s="55"/>
      <c r="I4" s="55"/>
      <c r="J4" s="55"/>
      <c r="K4" s="55"/>
      <c r="L4" s="55"/>
      <c r="M4" s="55"/>
      <c r="N4" s="55"/>
      <c r="O4" s="55"/>
    </row>
    <row r="6" spans="1:26" ht="32.25" customHeight="1" x14ac:dyDescent="0.35">
      <c r="A6" s="729" t="s">
        <v>407</v>
      </c>
      <c r="B6" s="730"/>
      <c r="C6" s="730"/>
      <c r="D6" s="730"/>
      <c r="E6" s="730"/>
      <c r="F6" s="730"/>
      <c r="G6" s="730"/>
      <c r="H6" s="730"/>
      <c r="I6" s="730"/>
      <c r="J6" s="730"/>
      <c r="K6" s="730"/>
      <c r="L6" s="730"/>
      <c r="M6" s="730"/>
      <c r="N6" s="730"/>
      <c r="O6" s="731"/>
      <c r="P6" s="751" t="s">
        <v>1062</v>
      </c>
      <c r="Q6" s="746" t="s">
        <v>1063</v>
      </c>
      <c r="R6" s="746" t="s">
        <v>1069</v>
      </c>
      <c r="U6"/>
    </row>
    <row r="7" spans="1:26" ht="17.25" x14ac:dyDescent="0.25">
      <c r="A7" s="17" t="s">
        <v>21</v>
      </c>
      <c r="B7" s="17"/>
      <c r="C7" s="17">
        <v>2006</v>
      </c>
      <c r="D7" s="17">
        <v>2007</v>
      </c>
      <c r="E7" s="41" t="s">
        <v>735</v>
      </c>
      <c r="F7" s="17">
        <v>2009</v>
      </c>
      <c r="G7" s="17">
        <v>2010</v>
      </c>
      <c r="H7" s="17">
        <v>2011</v>
      </c>
      <c r="I7" s="17">
        <v>2012</v>
      </c>
      <c r="J7" s="17">
        <v>2013</v>
      </c>
      <c r="K7" s="17">
        <v>2014</v>
      </c>
      <c r="L7" s="41" t="s">
        <v>817</v>
      </c>
      <c r="M7" s="41">
        <v>2016</v>
      </c>
      <c r="N7" s="41">
        <v>2017</v>
      </c>
      <c r="O7" s="41">
        <v>2018</v>
      </c>
      <c r="P7" s="751"/>
      <c r="Q7" s="747"/>
      <c r="R7" s="747"/>
      <c r="U7"/>
    </row>
    <row r="8" spans="1:26" x14ac:dyDescent="0.25">
      <c r="A8" s="9" t="s">
        <v>712</v>
      </c>
      <c r="B8" s="9"/>
      <c r="C8" s="23" t="s">
        <v>125</v>
      </c>
      <c r="D8" s="23" t="s">
        <v>125</v>
      </c>
      <c r="E8" s="12">
        <v>10700</v>
      </c>
      <c r="F8" s="12">
        <v>9500</v>
      </c>
      <c r="G8" s="12">
        <v>10400</v>
      </c>
      <c r="H8" s="12">
        <v>9800</v>
      </c>
      <c r="I8" s="12">
        <v>12900</v>
      </c>
      <c r="J8" s="12">
        <v>12000</v>
      </c>
      <c r="K8" s="86">
        <v>13800</v>
      </c>
      <c r="L8" s="75">
        <v>13900</v>
      </c>
      <c r="M8" s="12">
        <v>13000</v>
      </c>
      <c r="N8" s="12">
        <v>12000</v>
      </c>
      <c r="O8" s="12">
        <v>13000</v>
      </c>
      <c r="P8" s="636">
        <f>O8-N8</f>
        <v>1000</v>
      </c>
      <c r="Q8" s="105">
        <f>(O8-N8)/O8</f>
        <v>7.6923076923076927E-2</v>
      </c>
      <c r="R8" s="105">
        <f>(O8-E8)/O8</f>
        <v>0.17692307692307693</v>
      </c>
      <c r="U8"/>
    </row>
    <row r="9" spans="1:26" x14ac:dyDescent="0.25">
      <c r="A9" s="25" t="s">
        <v>736</v>
      </c>
      <c r="O9" s="619"/>
    </row>
    <row r="10" spans="1:26" x14ac:dyDescent="0.25">
      <c r="A10" s="25" t="s">
        <v>734</v>
      </c>
    </row>
    <row r="11" spans="1:26" x14ac:dyDescent="0.25">
      <c r="A11" s="25" t="s">
        <v>408</v>
      </c>
      <c r="K11" s="67"/>
    </row>
    <row r="12" spans="1:26" ht="6" customHeight="1" x14ac:dyDescent="0.25">
      <c r="A12" s="99"/>
      <c r="B12" s="100"/>
      <c r="C12" s="100"/>
      <c r="D12" s="100"/>
      <c r="E12" s="100"/>
      <c r="F12" s="100"/>
      <c r="G12" s="100"/>
      <c r="H12" s="100"/>
      <c r="I12" s="100"/>
      <c r="J12" s="100"/>
      <c r="K12" s="113"/>
      <c r="L12" s="100"/>
      <c r="M12" s="100"/>
      <c r="N12" s="100"/>
      <c r="O12" s="100"/>
      <c r="P12" s="100"/>
      <c r="Q12" s="100"/>
      <c r="R12" s="100"/>
      <c r="S12" s="100"/>
      <c r="T12" s="100"/>
    </row>
    <row r="13" spans="1:26" x14ac:dyDescent="0.25">
      <c r="K13" s="68"/>
    </row>
    <row r="14" spans="1:26" ht="21" x14ac:dyDescent="0.35">
      <c r="A14" s="54" t="s">
        <v>962</v>
      </c>
      <c r="B14" s="17"/>
      <c r="C14" s="17"/>
      <c r="D14" s="17"/>
      <c r="E14" s="17"/>
      <c r="F14" s="17"/>
      <c r="G14" s="17"/>
      <c r="H14" s="17"/>
      <c r="I14" s="17"/>
      <c r="J14" s="17"/>
      <c r="K14" s="17"/>
      <c r="L14" s="41" t="s">
        <v>818</v>
      </c>
      <c r="M14" s="41"/>
      <c r="N14" s="41"/>
      <c r="O14" s="41"/>
      <c r="U14"/>
    </row>
    <row r="15" spans="1:26" x14ac:dyDescent="0.25">
      <c r="A15" s="17" t="s">
        <v>409</v>
      </c>
      <c r="B15" s="17"/>
      <c r="C15" s="17">
        <v>2006</v>
      </c>
      <c r="D15" s="17">
        <v>2007</v>
      </c>
      <c r="E15" s="17">
        <v>2008</v>
      </c>
      <c r="F15" s="17">
        <v>2009</v>
      </c>
      <c r="G15" s="17">
        <v>2010</v>
      </c>
      <c r="H15" s="17">
        <v>2011</v>
      </c>
      <c r="I15" s="17">
        <v>2012</v>
      </c>
      <c r="J15" s="17">
        <v>2013</v>
      </c>
      <c r="K15" s="17">
        <v>2014</v>
      </c>
      <c r="L15" s="17">
        <v>2015</v>
      </c>
      <c r="M15" s="17">
        <v>2016</v>
      </c>
      <c r="N15" s="469">
        <v>2017</v>
      </c>
      <c r="O15" s="17">
        <v>2018</v>
      </c>
      <c r="R15" s="69"/>
      <c r="S15" s="70"/>
      <c r="T15" s="71"/>
      <c r="U15" s="71"/>
      <c r="V15" s="70"/>
      <c r="W15" s="70"/>
      <c r="X15" s="72"/>
      <c r="Y15" s="70"/>
      <c r="Z15" s="33"/>
    </row>
    <row r="16" spans="1:26" x14ac:dyDescent="0.25">
      <c r="A16" s="9" t="s">
        <v>0</v>
      </c>
      <c r="B16" s="9" t="s">
        <v>125</v>
      </c>
      <c r="C16" s="13" t="s">
        <v>125</v>
      </c>
      <c r="D16" s="13" t="s">
        <v>125</v>
      </c>
      <c r="E16" s="13" t="s">
        <v>125</v>
      </c>
      <c r="F16" s="13">
        <v>331</v>
      </c>
      <c r="G16" s="13" t="s">
        <v>125</v>
      </c>
      <c r="H16" s="13" t="s">
        <v>125</v>
      </c>
      <c r="I16" s="13">
        <v>484</v>
      </c>
      <c r="J16" s="12">
        <v>0</v>
      </c>
      <c r="K16" s="12">
        <v>0</v>
      </c>
      <c r="L16" s="12">
        <v>826</v>
      </c>
      <c r="M16" s="12">
        <v>0</v>
      </c>
      <c r="N16" s="12">
        <v>0</v>
      </c>
      <c r="O16" s="12">
        <v>0</v>
      </c>
      <c r="R16" s="73"/>
      <c r="S16" s="71"/>
      <c r="T16" s="71"/>
      <c r="U16" s="71"/>
      <c r="V16" s="71"/>
      <c r="W16" s="71"/>
      <c r="X16" s="71"/>
      <c r="Y16" s="71"/>
      <c r="Z16" s="33"/>
    </row>
    <row r="17" spans="1:26" x14ac:dyDescent="0.25">
      <c r="A17" s="9" t="s">
        <v>1</v>
      </c>
      <c r="B17" s="9" t="s">
        <v>125</v>
      </c>
      <c r="C17" s="13" t="s">
        <v>125</v>
      </c>
      <c r="D17" s="13" t="s">
        <v>125</v>
      </c>
      <c r="E17" s="13">
        <v>112</v>
      </c>
      <c r="F17" s="13">
        <v>1112</v>
      </c>
      <c r="G17" s="13" t="s">
        <v>125</v>
      </c>
      <c r="H17" s="13" t="s">
        <v>125</v>
      </c>
      <c r="I17" s="13">
        <v>1423</v>
      </c>
      <c r="J17" s="12">
        <v>0</v>
      </c>
      <c r="K17" s="12">
        <v>0</v>
      </c>
      <c r="L17" s="12">
        <v>925</v>
      </c>
      <c r="M17" s="12">
        <v>0</v>
      </c>
      <c r="N17" s="12">
        <v>0</v>
      </c>
      <c r="O17" s="12">
        <v>0</v>
      </c>
      <c r="R17" s="70"/>
      <c r="S17" s="70"/>
      <c r="T17" s="74"/>
      <c r="U17" s="74"/>
      <c r="V17" s="74"/>
      <c r="W17" s="74"/>
      <c r="X17" s="74"/>
      <c r="Y17" s="74"/>
      <c r="Z17" s="33"/>
    </row>
    <row r="18" spans="1:26" x14ac:dyDescent="0.25">
      <c r="A18" s="9" t="s">
        <v>2</v>
      </c>
      <c r="B18" s="9" t="s">
        <v>125</v>
      </c>
      <c r="C18" s="13" t="s">
        <v>125</v>
      </c>
      <c r="D18" s="13" t="s">
        <v>125</v>
      </c>
      <c r="E18" s="13" t="s">
        <v>125</v>
      </c>
      <c r="F18" s="13">
        <v>805</v>
      </c>
      <c r="G18" s="13" t="s">
        <v>125</v>
      </c>
      <c r="H18" s="13" t="s">
        <v>125</v>
      </c>
      <c r="I18" s="13">
        <v>1384</v>
      </c>
      <c r="J18" s="12">
        <v>0</v>
      </c>
      <c r="K18" s="12">
        <v>0</v>
      </c>
      <c r="L18" s="12">
        <v>1041</v>
      </c>
      <c r="M18" s="12">
        <v>0</v>
      </c>
      <c r="N18" s="12">
        <v>0</v>
      </c>
      <c r="O18" s="12">
        <v>0</v>
      </c>
      <c r="R18" s="70"/>
      <c r="S18" s="70"/>
      <c r="T18" s="74"/>
      <c r="U18" s="74"/>
      <c r="V18" s="74"/>
      <c r="W18" s="74"/>
      <c r="X18" s="74"/>
      <c r="Y18" s="74"/>
      <c r="Z18" s="33"/>
    </row>
    <row r="19" spans="1:26" x14ac:dyDescent="0.25">
      <c r="A19" s="9" t="s">
        <v>4</v>
      </c>
      <c r="B19" s="9" t="s">
        <v>125</v>
      </c>
      <c r="C19" s="13">
        <v>664</v>
      </c>
      <c r="D19" s="13" t="s">
        <v>125</v>
      </c>
      <c r="E19" s="13" t="s">
        <v>125</v>
      </c>
      <c r="F19" s="13">
        <v>1019</v>
      </c>
      <c r="G19" s="13" t="s">
        <v>125</v>
      </c>
      <c r="H19" s="13" t="s">
        <v>125</v>
      </c>
      <c r="I19" s="13">
        <v>2353</v>
      </c>
      <c r="J19" s="12">
        <v>0</v>
      </c>
      <c r="K19" s="12">
        <v>0</v>
      </c>
      <c r="L19" s="12">
        <v>1206</v>
      </c>
      <c r="M19" s="12">
        <v>0</v>
      </c>
      <c r="N19" s="12">
        <v>0</v>
      </c>
      <c r="O19" s="12">
        <v>0</v>
      </c>
      <c r="R19" s="70"/>
      <c r="S19" s="70"/>
      <c r="T19" s="74"/>
      <c r="U19" s="74"/>
      <c r="V19" s="74"/>
      <c r="W19" s="74"/>
      <c r="X19" s="74"/>
      <c r="Y19" s="74"/>
      <c r="Z19" s="33"/>
    </row>
    <row r="20" spans="1:26" x14ac:dyDescent="0.25">
      <c r="A20" s="9" t="s">
        <v>5</v>
      </c>
      <c r="B20" s="9" t="s">
        <v>125</v>
      </c>
      <c r="C20" s="13" t="s">
        <v>125</v>
      </c>
      <c r="D20" s="13" t="s">
        <v>125</v>
      </c>
      <c r="E20" s="13" t="s">
        <v>125</v>
      </c>
      <c r="F20" s="13" t="s">
        <v>125</v>
      </c>
      <c r="G20" s="13" t="s">
        <v>125</v>
      </c>
      <c r="H20" s="13" t="s">
        <v>125</v>
      </c>
      <c r="I20" s="13">
        <v>1166</v>
      </c>
      <c r="J20" s="12">
        <v>0</v>
      </c>
      <c r="K20" s="12">
        <v>0</v>
      </c>
      <c r="L20" s="12">
        <v>1685</v>
      </c>
      <c r="M20" s="12">
        <v>0</v>
      </c>
      <c r="N20" s="12">
        <v>0</v>
      </c>
      <c r="O20" s="12">
        <v>0</v>
      </c>
      <c r="R20" s="70"/>
      <c r="S20" s="70"/>
      <c r="T20" s="74"/>
      <c r="U20" s="74"/>
      <c r="V20" s="74"/>
      <c r="W20" s="74"/>
      <c r="X20" s="74"/>
      <c r="Y20" s="74"/>
      <c r="Z20" s="33"/>
    </row>
    <row r="21" spans="1:26" x14ac:dyDescent="0.25">
      <c r="A21" s="9" t="s">
        <v>20</v>
      </c>
      <c r="B21" s="9" t="s">
        <v>125</v>
      </c>
      <c r="C21" s="13" t="s">
        <v>125</v>
      </c>
      <c r="D21" s="13" t="s">
        <v>125</v>
      </c>
      <c r="E21" s="13">
        <v>519</v>
      </c>
      <c r="F21" s="13">
        <v>1749</v>
      </c>
      <c r="G21" s="13" t="s">
        <v>125</v>
      </c>
      <c r="H21" s="13" t="s">
        <v>125</v>
      </c>
      <c r="I21" s="13">
        <v>1483</v>
      </c>
      <c r="J21" s="12">
        <v>0</v>
      </c>
      <c r="K21" s="12">
        <v>0</v>
      </c>
      <c r="L21" s="12">
        <v>1586</v>
      </c>
      <c r="M21" s="12">
        <v>0</v>
      </c>
      <c r="N21" s="12">
        <v>0</v>
      </c>
      <c r="O21" s="12">
        <v>0</v>
      </c>
      <c r="R21" s="70"/>
      <c r="S21" s="70"/>
      <c r="T21" s="74"/>
      <c r="U21" s="74"/>
      <c r="V21" s="74"/>
      <c r="W21" s="74"/>
      <c r="X21" s="74"/>
      <c r="Y21" s="74"/>
      <c r="Z21" s="33"/>
    </row>
    <row r="22" spans="1:26" x14ac:dyDescent="0.25">
      <c r="A22" s="9" t="s">
        <v>6</v>
      </c>
      <c r="B22" s="9" t="s">
        <v>125</v>
      </c>
      <c r="C22" s="13">
        <v>425</v>
      </c>
      <c r="D22" s="13" t="s">
        <v>125</v>
      </c>
      <c r="E22" s="13" t="s">
        <v>125</v>
      </c>
      <c r="F22" s="13" t="s">
        <v>125</v>
      </c>
      <c r="G22" s="13" t="s">
        <v>125</v>
      </c>
      <c r="H22" s="13" t="s">
        <v>125</v>
      </c>
      <c r="I22" s="13">
        <v>9</v>
      </c>
      <c r="J22" s="12">
        <v>0</v>
      </c>
      <c r="K22" s="12">
        <v>0</v>
      </c>
      <c r="L22" s="12">
        <v>264</v>
      </c>
      <c r="M22" s="12">
        <v>0</v>
      </c>
      <c r="N22" s="12">
        <v>0</v>
      </c>
      <c r="O22" s="12">
        <v>0</v>
      </c>
      <c r="R22" s="70"/>
      <c r="S22" s="70"/>
      <c r="T22" s="74"/>
      <c r="U22" s="74"/>
      <c r="V22" s="74"/>
      <c r="W22" s="74"/>
      <c r="X22" s="74"/>
      <c r="Y22" s="74"/>
      <c r="Z22" s="33"/>
    </row>
    <row r="23" spans="1:26" x14ac:dyDescent="0.25">
      <c r="A23" s="9" t="s">
        <v>7</v>
      </c>
      <c r="B23" s="9" t="s">
        <v>125</v>
      </c>
      <c r="C23" s="13">
        <v>2591</v>
      </c>
      <c r="D23" s="13" t="s">
        <v>125</v>
      </c>
      <c r="E23" s="13" t="s">
        <v>125</v>
      </c>
      <c r="F23" s="13">
        <v>3629</v>
      </c>
      <c r="G23" s="13" t="s">
        <v>125</v>
      </c>
      <c r="H23" s="13" t="s">
        <v>125</v>
      </c>
      <c r="I23" s="13">
        <v>5134</v>
      </c>
      <c r="J23" s="12">
        <v>0</v>
      </c>
      <c r="K23" s="12">
        <v>0</v>
      </c>
      <c r="L23" s="12">
        <v>2527</v>
      </c>
      <c r="M23" s="12">
        <v>0</v>
      </c>
      <c r="N23" s="12">
        <v>0</v>
      </c>
      <c r="O23" s="12">
        <v>0</v>
      </c>
      <c r="R23" s="70"/>
      <c r="S23" s="70"/>
      <c r="T23" s="74"/>
      <c r="U23" s="74"/>
      <c r="V23" s="74"/>
      <c r="W23" s="74"/>
      <c r="X23" s="74"/>
      <c r="Y23" s="74"/>
      <c r="Z23" s="33"/>
    </row>
    <row r="24" spans="1:26" x14ac:dyDescent="0.25">
      <c r="A24" s="9" t="s">
        <v>9</v>
      </c>
      <c r="B24" s="9" t="s">
        <v>125</v>
      </c>
      <c r="C24" s="13" t="s">
        <v>125</v>
      </c>
      <c r="D24" s="13" t="s">
        <v>125</v>
      </c>
      <c r="E24" s="13" t="s">
        <v>125</v>
      </c>
      <c r="F24" s="13">
        <v>3898</v>
      </c>
      <c r="G24" s="13" t="s">
        <v>125</v>
      </c>
      <c r="H24" s="13" t="s">
        <v>125</v>
      </c>
      <c r="I24" s="13">
        <v>2458</v>
      </c>
      <c r="J24" s="12">
        <v>0</v>
      </c>
      <c r="K24" s="12">
        <v>0</v>
      </c>
      <c r="L24" s="12">
        <v>2824</v>
      </c>
      <c r="M24" s="12">
        <v>0</v>
      </c>
      <c r="N24" s="12">
        <v>0</v>
      </c>
      <c r="O24" s="12">
        <v>0</v>
      </c>
      <c r="R24" s="70"/>
      <c r="S24" s="70"/>
      <c r="T24" s="74"/>
      <c r="U24" s="74"/>
      <c r="V24" s="74"/>
      <c r="W24" s="74"/>
      <c r="X24" s="74"/>
      <c r="Y24" s="74"/>
      <c r="Z24" s="33"/>
    </row>
    <row r="25" spans="1:26" x14ac:dyDescent="0.25">
      <c r="A25" s="9" t="s">
        <v>21</v>
      </c>
      <c r="B25" s="9" t="s">
        <v>125</v>
      </c>
      <c r="C25" s="13" t="s">
        <v>125</v>
      </c>
      <c r="D25" s="13" t="s">
        <v>125</v>
      </c>
      <c r="E25" s="13" t="s">
        <v>125</v>
      </c>
      <c r="F25" s="13">
        <v>14600</v>
      </c>
      <c r="G25" s="13" t="s">
        <v>125</v>
      </c>
      <c r="H25" s="13" t="s">
        <v>125</v>
      </c>
      <c r="I25" s="13">
        <v>15894</v>
      </c>
      <c r="J25" s="12">
        <v>0</v>
      </c>
      <c r="K25" s="12">
        <v>0</v>
      </c>
      <c r="L25" s="12">
        <v>12884</v>
      </c>
      <c r="M25" s="12">
        <v>0</v>
      </c>
      <c r="N25" s="12">
        <v>0</v>
      </c>
      <c r="O25" s="12">
        <v>0</v>
      </c>
      <c r="R25" s="70"/>
      <c r="S25" s="70"/>
      <c r="T25" s="74"/>
      <c r="U25" s="74"/>
      <c r="V25" s="74"/>
      <c r="W25" s="74"/>
      <c r="X25" s="74"/>
      <c r="Y25" s="74"/>
      <c r="Z25" s="33"/>
    </row>
    <row r="26" spans="1:26" s="62" customFormat="1" x14ac:dyDescent="0.25">
      <c r="A26" s="17" t="s">
        <v>410</v>
      </c>
      <c r="B26" s="18"/>
      <c r="C26" s="17">
        <v>2006</v>
      </c>
      <c r="D26" s="17">
        <v>2007</v>
      </c>
      <c r="E26" s="17">
        <v>2008</v>
      </c>
      <c r="F26" s="17">
        <v>2009</v>
      </c>
      <c r="G26" s="17">
        <v>2010</v>
      </c>
      <c r="H26" s="17">
        <v>2011</v>
      </c>
      <c r="I26" s="17">
        <v>2012</v>
      </c>
      <c r="J26" s="17">
        <v>2013</v>
      </c>
      <c r="K26" s="17">
        <v>2014</v>
      </c>
      <c r="L26" s="17">
        <v>2015</v>
      </c>
      <c r="M26" s="17">
        <v>2016</v>
      </c>
      <c r="N26" s="469">
        <v>2017</v>
      </c>
      <c r="O26" s="17">
        <v>2018</v>
      </c>
      <c r="P26" s="2"/>
      <c r="Q26" s="2"/>
      <c r="R26" s="70"/>
      <c r="S26" s="70"/>
      <c r="T26" s="74"/>
      <c r="U26" s="74"/>
      <c r="V26" s="74"/>
      <c r="W26" s="74"/>
      <c r="X26" s="74"/>
      <c r="Y26" s="74"/>
      <c r="Z26" s="46"/>
    </row>
    <row r="27" spans="1:26" x14ac:dyDescent="0.25">
      <c r="A27" s="9" t="s">
        <v>0</v>
      </c>
      <c r="B27" s="9" t="s">
        <v>125</v>
      </c>
      <c r="C27" s="13" t="s">
        <v>125</v>
      </c>
      <c r="D27" s="13" t="s">
        <v>125</v>
      </c>
      <c r="E27" s="13" t="s">
        <v>125</v>
      </c>
      <c r="F27" s="13">
        <v>38</v>
      </c>
      <c r="G27" s="13" t="s">
        <v>125</v>
      </c>
      <c r="H27" s="13" t="s">
        <v>125</v>
      </c>
      <c r="I27" s="12">
        <v>0</v>
      </c>
      <c r="J27" s="12">
        <v>0</v>
      </c>
      <c r="K27" s="12">
        <v>0</v>
      </c>
      <c r="L27" s="12">
        <v>0</v>
      </c>
      <c r="M27" s="12">
        <v>0</v>
      </c>
      <c r="N27" s="12">
        <v>0</v>
      </c>
      <c r="O27" s="12">
        <v>0</v>
      </c>
      <c r="R27" s="2"/>
      <c r="S27" s="2"/>
      <c r="T27" s="2"/>
      <c r="U27" s="2"/>
      <c r="V27" s="62"/>
      <c r="W27" s="62"/>
      <c r="X27" s="62"/>
      <c r="Y27" s="62"/>
    </row>
    <row r="28" spans="1:26" x14ac:dyDescent="0.25">
      <c r="A28" s="9" t="s">
        <v>1</v>
      </c>
      <c r="B28" s="9" t="s">
        <v>125</v>
      </c>
      <c r="C28" s="13" t="s">
        <v>125</v>
      </c>
      <c r="D28" s="13" t="s">
        <v>125</v>
      </c>
      <c r="E28" s="13">
        <v>148</v>
      </c>
      <c r="F28" s="13">
        <v>432</v>
      </c>
      <c r="G28" s="13" t="s">
        <v>125</v>
      </c>
      <c r="H28" s="13" t="s">
        <v>125</v>
      </c>
      <c r="I28" s="12">
        <v>194</v>
      </c>
      <c r="J28" s="12">
        <v>0</v>
      </c>
      <c r="K28" s="12">
        <v>0</v>
      </c>
      <c r="L28" s="12">
        <v>0</v>
      </c>
      <c r="M28" s="12">
        <v>0</v>
      </c>
      <c r="N28" s="12">
        <v>0</v>
      </c>
      <c r="O28" s="12">
        <v>0</v>
      </c>
      <c r="U28"/>
    </row>
    <row r="29" spans="1:26" x14ac:dyDescent="0.25">
      <c r="A29" s="9" t="s">
        <v>2</v>
      </c>
      <c r="B29" s="9" t="s">
        <v>125</v>
      </c>
      <c r="C29" s="13" t="s">
        <v>125</v>
      </c>
      <c r="D29" s="13" t="s">
        <v>125</v>
      </c>
      <c r="E29" s="13" t="s">
        <v>125</v>
      </c>
      <c r="F29" s="13">
        <v>503</v>
      </c>
      <c r="G29" s="13" t="s">
        <v>125</v>
      </c>
      <c r="H29" s="13" t="s">
        <v>125</v>
      </c>
      <c r="I29" s="12">
        <v>152</v>
      </c>
      <c r="J29" s="12">
        <v>0</v>
      </c>
      <c r="K29" s="12">
        <v>0</v>
      </c>
      <c r="L29" s="12">
        <v>0</v>
      </c>
      <c r="M29" s="12">
        <v>0</v>
      </c>
      <c r="N29" s="12">
        <v>0</v>
      </c>
      <c r="O29" s="12">
        <v>0</v>
      </c>
      <c r="U29"/>
    </row>
    <row r="30" spans="1:26" x14ac:dyDescent="0.25">
      <c r="A30" s="9" t="s">
        <v>4</v>
      </c>
      <c r="B30" s="9" t="s">
        <v>125</v>
      </c>
      <c r="C30" s="13">
        <v>410</v>
      </c>
      <c r="D30" s="13" t="s">
        <v>125</v>
      </c>
      <c r="E30" s="13" t="s">
        <v>125</v>
      </c>
      <c r="F30" s="13">
        <v>921</v>
      </c>
      <c r="G30" s="13" t="s">
        <v>125</v>
      </c>
      <c r="H30" s="13" t="s">
        <v>125</v>
      </c>
      <c r="I30" s="12">
        <v>991</v>
      </c>
      <c r="J30" s="12">
        <v>0</v>
      </c>
      <c r="K30" s="12">
        <v>0</v>
      </c>
      <c r="L30" s="12">
        <v>0</v>
      </c>
      <c r="M30" s="12">
        <v>0</v>
      </c>
      <c r="N30" s="12">
        <v>0</v>
      </c>
      <c r="O30" s="12">
        <v>0</v>
      </c>
      <c r="U30"/>
    </row>
    <row r="31" spans="1:26" x14ac:dyDescent="0.25">
      <c r="A31" s="9" t="s">
        <v>5</v>
      </c>
      <c r="B31" s="9" t="s">
        <v>125</v>
      </c>
      <c r="C31" s="13" t="s">
        <v>125</v>
      </c>
      <c r="D31" s="13" t="s">
        <v>125</v>
      </c>
      <c r="E31" s="13" t="s">
        <v>125</v>
      </c>
      <c r="F31" s="13" t="s">
        <v>125</v>
      </c>
      <c r="G31" s="13" t="s">
        <v>125</v>
      </c>
      <c r="H31" s="13" t="s">
        <v>125</v>
      </c>
      <c r="I31" s="12">
        <v>724</v>
      </c>
      <c r="J31" s="12">
        <v>0</v>
      </c>
      <c r="K31" s="12">
        <v>0</v>
      </c>
      <c r="L31" s="12">
        <v>0</v>
      </c>
      <c r="M31" s="12">
        <v>0</v>
      </c>
      <c r="N31" s="12">
        <v>0</v>
      </c>
      <c r="O31" s="12">
        <v>0</v>
      </c>
      <c r="U31"/>
    </row>
    <row r="32" spans="1:26" x14ac:dyDescent="0.25">
      <c r="A32" s="9" t="s">
        <v>20</v>
      </c>
      <c r="B32" s="9" t="s">
        <v>125</v>
      </c>
      <c r="C32" s="13" t="s">
        <v>125</v>
      </c>
      <c r="D32" s="13" t="s">
        <v>125</v>
      </c>
      <c r="E32" s="13">
        <v>499</v>
      </c>
      <c r="F32" s="13">
        <v>309</v>
      </c>
      <c r="G32" s="13" t="s">
        <v>125</v>
      </c>
      <c r="H32" s="13" t="s">
        <v>125</v>
      </c>
      <c r="I32" s="12">
        <v>297</v>
      </c>
      <c r="J32" s="12">
        <v>0</v>
      </c>
      <c r="K32" s="12">
        <v>0</v>
      </c>
      <c r="L32" s="12">
        <v>0</v>
      </c>
      <c r="M32" s="12">
        <v>0</v>
      </c>
      <c r="N32" s="12">
        <v>0</v>
      </c>
      <c r="O32" s="12">
        <v>0</v>
      </c>
      <c r="U32"/>
    </row>
    <row r="33" spans="1:21" x14ac:dyDescent="0.25">
      <c r="A33" s="9" t="s">
        <v>6</v>
      </c>
      <c r="B33" s="9" t="s">
        <v>125</v>
      </c>
      <c r="C33" s="13">
        <v>42</v>
      </c>
      <c r="D33" s="13" t="s">
        <v>125</v>
      </c>
      <c r="E33" s="13" t="s">
        <v>125</v>
      </c>
      <c r="F33" s="13" t="s">
        <v>125</v>
      </c>
      <c r="G33" s="13" t="s">
        <v>125</v>
      </c>
      <c r="H33" s="13" t="s">
        <v>125</v>
      </c>
      <c r="I33" s="12">
        <v>880</v>
      </c>
      <c r="J33" s="12">
        <v>0</v>
      </c>
      <c r="K33" s="12">
        <v>0</v>
      </c>
      <c r="L33" s="12">
        <v>0</v>
      </c>
      <c r="M33" s="12">
        <v>0</v>
      </c>
      <c r="N33" s="12">
        <v>0</v>
      </c>
      <c r="O33" s="12">
        <v>0</v>
      </c>
      <c r="U33"/>
    </row>
    <row r="34" spans="1:21" x14ac:dyDescent="0.25">
      <c r="A34" s="9" t="s">
        <v>7</v>
      </c>
      <c r="B34" s="9" t="s">
        <v>125</v>
      </c>
      <c r="C34" s="13">
        <v>1332</v>
      </c>
      <c r="D34" s="13" t="s">
        <v>125</v>
      </c>
      <c r="E34" s="13" t="s">
        <v>125</v>
      </c>
      <c r="F34" s="13">
        <v>1916</v>
      </c>
      <c r="G34" s="13" t="s">
        <v>125</v>
      </c>
      <c r="H34" s="13" t="s">
        <v>125</v>
      </c>
      <c r="I34" s="12">
        <v>2778</v>
      </c>
      <c r="J34" s="12">
        <v>0</v>
      </c>
      <c r="K34" s="12">
        <v>0</v>
      </c>
      <c r="L34" s="12">
        <v>0</v>
      </c>
      <c r="M34" s="12">
        <v>0</v>
      </c>
      <c r="N34" s="12">
        <v>0</v>
      </c>
      <c r="O34" s="12">
        <v>0</v>
      </c>
      <c r="U34"/>
    </row>
    <row r="35" spans="1:21" x14ac:dyDescent="0.25">
      <c r="A35" s="9" t="s">
        <v>9</v>
      </c>
      <c r="B35" s="9" t="s">
        <v>125</v>
      </c>
      <c r="C35" s="13" t="s">
        <v>125</v>
      </c>
      <c r="D35" s="13" t="s">
        <v>125</v>
      </c>
      <c r="E35" s="13" t="s">
        <v>125</v>
      </c>
      <c r="F35" s="13">
        <v>1440</v>
      </c>
      <c r="G35" s="13" t="s">
        <v>125</v>
      </c>
      <c r="H35" s="13" t="s">
        <v>125</v>
      </c>
      <c r="I35" s="12">
        <v>873</v>
      </c>
      <c r="J35" s="12">
        <v>0</v>
      </c>
      <c r="K35" s="12">
        <v>0</v>
      </c>
      <c r="L35" s="12">
        <v>0</v>
      </c>
      <c r="M35" s="12">
        <v>0</v>
      </c>
      <c r="N35" s="12">
        <v>0</v>
      </c>
      <c r="O35" s="12">
        <v>0</v>
      </c>
      <c r="U35"/>
    </row>
    <row r="36" spans="1:21" x14ac:dyDescent="0.25">
      <c r="A36" s="9" t="s">
        <v>21</v>
      </c>
      <c r="B36" s="9" t="s">
        <v>125</v>
      </c>
      <c r="C36" s="13" t="s">
        <v>125</v>
      </c>
      <c r="D36" s="13" t="s">
        <v>125</v>
      </c>
      <c r="E36" s="13" t="s">
        <v>125</v>
      </c>
      <c r="F36" s="13">
        <v>6000</v>
      </c>
      <c r="G36" s="13" t="s">
        <v>125</v>
      </c>
      <c r="H36" s="13" t="s">
        <v>125</v>
      </c>
      <c r="I36" s="12">
        <v>6889</v>
      </c>
      <c r="J36" s="12">
        <v>0</v>
      </c>
      <c r="K36" s="12">
        <v>0</v>
      </c>
      <c r="L36" s="12">
        <v>0</v>
      </c>
      <c r="M36" s="12">
        <v>0</v>
      </c>
      <c r="N36" s="12">
        <v>0</v>
      </c>
      <c r="O36" s="12">
        <v>0</v>
      </c>
      <c r="U36"/>
    </row>
    <row r="37" spans="1:21" ht="30" customHeight="1" x14ac:dyDescent="0.25">
      <c r="A37" s="481" t="s">
        <v>963</v>
      </c>
    </row>
    <row r="38" spans="1:21" ht="17.25" customHeight="1" x14ac:dyDescent="0.25">
      <c r="A38" s="40" t="s">
        <v>751</v>
      </c>
    </row>
    <row r="39" spans="1:21" ht="15" customHeight="1" x14ac:dyDescent="0.25">
      <c r="A39" s="40" t="s">
        <v>967</v>
      </c>
    </row>
    <row r="40" spans="1:21" ht="6" customHeight="1" x14ac:dyDescent="0.25">
      <c r="A40" s="99"/>
      <c r="B40" s="100"/>
      <c r="C40" s="100"/>
      <c r="D40" s="100"/>
      <c r="E40" s="100"/>
      <c r="F40" s="100"/>
      <c r="G40" s="100"/>
      <c r="H40" s="100"/>
      <c r="I40" s="100"/>
      <c r="J40" s="100"/>
      <c r="K40" s="113"/>
      <c r="L40" s="100"/>
      <c r="M40" s="100"/>
      <c r="N40" s="100"/>
      <c r="O40" s="100"/>
      <c r="P40" s="100"/>
      <c r="Q40" s="100"/>
      <c r="R40" s="100"/>
      <c r="S40" s="100"/>
      <c r="T40" s="100"/>
    </row>
    <row r="42" spans="1:21" ht="21" x14ac:dyDescent="0.35">
      <c r="A42" s="755" t="s">
        <v>411</v>
      </c>
      <c r="B42" s="756"/>
      <c r="C42" s="756"/>
      <c r="D42" s="756"/>
      <c r="E42" s="756"/>
      <c r="F42" s="756"/>
      <c r="G42" s="756"/>
      <c r="H42" s="756"/>
      <c r="I42" s="756"/>
      <c r="J42" s="756"/>
      <c r="K42" s="756"/>
      <c r="L42" s="756"/>
      <c r="M42" s="756"/>
      <c r="N42" s="756"/>
      <c r="O42" s="756"/>
      <c r="P42" s="756"/>
      <c r="Q42" s="756"/>
      <c r="R42" s="756"/>
      <c r="S42" s="757"/>
    </row>
    <row r="43" spans="1:21" ht="15.75" customHeight="1" x14ac:dyDescent="0.25">
      <c r="A43" s="752" t="s">
        <v>412</v>
      </c>
      <c r="B43" s="753"/>
      <c r="C43" s="753"/>
      <c r="D43" s="753"/>
      <c r="E43" s="753"/>
      <c r="F43" s="753"/>
      <c r="G43" s="753"/>
      <c r="H43" s="753"/>
      <c r="I43" s="753"/>
      <c r="J43" s="753"/>
      <c r="K43" s="753"/>
      <c r="L43" s="753"/>
      <c r="M43" s="753"/>
      <c r="N43" s="753"/>
      <c r="O43" s="753"/>
      <c r="P43" s="753"/>
      <c r="Q43" s="753"/>
      <c r="R43" s="753"/>
      <c r="S43" s="754"/>
    </row>
    <row r="44" spans="1:21" ht="30" x14ac:dyDescent="0.25">
      <c r="A44" s="61" t="s">
        <v>330</v>
      </c>
      <c r="B44" s="324" t="s">
        <v>1058</v>
      </c>
      <c r="C44" s="324">
        <v>2006</v>
      </c>
      <c r="D44" s="324">
        <v>2007</v>
      </c>
      <c r="E44" s="324">
        <v>2008</v>
      </c>
      <c r="F44" s="324">
        <v>2009</v>
      </c>
      <c r="G44" s="324" t="s">
        <v>1059</v>
      </c>
      <c r="H44" s="324">
        <v>2011</v>
      </c>
      <c r="I44" s="324">
        <v>2012</v>
      </c>
      <c r="J44" s="324">
        <v>2013</v>
      </c>
      <c r="K44" s="324">
        <v>2014</v>
      </c>
      <c r="L44" s="324">
        <v>2015</v>
      </c>
      <c r="M44" s="324">
        <v>2016</v>
      </c>
      <c r="N44" s="324">
        <v>2017</v>
      </c>
      <c r="O44" s="324">
        <v>2018</v>
      </c>
      <c r="P44" s="324">
        <v>2019</v>
      </c>
      <c r="Q44" s="325" t="s">
        <v>1054</v>
      </c>
      <c r="R44" s="325" t="s">
        <v>1055</v>
      </c>
      <c r="S44" s="325" t="s">
        <v>838</v>
      </c>
      <c r="U44"/>
    </row>
    <row r="45" spans="1:21" x14ac:dyDescent="0.25">
      <c r="A45" s="9" t="s">
        <v>0</v>
      </c>
      <c r="B45" s="12">
        <v>22</v>
      </c>
      <c r="C45" s="12">
        <v>32.5</v>
      </c>
      <c r="D45" s="12" t="s">
        <v>125</v>
      </c>
      <c r="E45" s="12">
        <v>33.15</v>
      </c>
      <c r="F45" s="12" t="s">
        <v>125</v>
      </c>
      <c r="G45" s="12">
        <v>26.3</v>
      </c>
      <c r="H45" s="12">
        <v>25.85</v>
      </c>
      <c r="I45" s="12">
        <v>27.1</v>
      </c>
      <c r="J45" s="12">
        <v>26.2</v>
      </c>
      <c r="K45" s="12">
        <v>25.3</v>
      </c>
      <c r="L45" s="12">
        <v>23.7</v>
      </c>
      <c r="M45" s="75">
        <v>23.2</v>
      </c>
      <c r="N45" s="75">
        <v>21.7</v>
      </c>
      <c r="O45" s="75">
        <v>25</v>
      </c>
      <c r="P45" s="75" t="s">
        <v>125</v>
      </c>
      <c r="Q45" s="267">
        <f>SUM((O45-C45)/C45)</f>
        <v>-0.23076923076923078</v>
      </c>
      <c r="R45" s="268">
        <f>SUM((O45-N45)/N45)</f>
        <v>0.15207373271889404</v>
      </c>
      <c r="S45" s="9"/>
      <c r="U45"/>
    </row>
    <row r="46" spans="1:21" x14ac:dyDescent="0.25">
      <c r="A46" s="9" t="s">
        <v>1</v>
      </c>
      <c r="B46" s="12">
        <v>82</v>
      </c>
      <c r="C46" s="12">
        <v>72.599999999999994</v>
      </c>
      <c r="D46" s="12" t="s">
        <v>125</v>
      </c>
      <c r="E46" s="12">
        <v>67.209999999999994</v>
      </c>
      <c r="F46" s="12" t="s">
        <v>125</v>
      </c>
      <c r="G46" s="12">
        <v>80.209999999999994</v>
      </c>
      <c r="H46" s="12">
        <v>56.6</v>
      </c>
      <c r="I46" s="12">
        <v>50.5</v>
      </c>
      <c r="J46" s="12">
        <v>46.7</v>
      </c>
      <c r="K46" s="12">
        <v>45.4</v>
      </c>
      <c r="L46" s="12">
        <v>41.86</v>
      </c>
      <c r="M46" s="75">
        <v>41.07</v>
      </c>
      <c r="N46" s="75">
        <v>39.5</v>
      </c>
      <c r="O46" s="75">
        <v>44</v>
      </c>
      <c r="P46" s="75" t="s">
        <v>125</v>
      </c>
      <c r="Q46" s="267">
        <f t="shared" ref="Q46:Q54" si="0">SUM((O46-C46)/C46)</f>
        <v>-0.39393939393939387</v>
      </c>
      <c r="R46" s="268">
        <f t="shared" ref="R46:R54" si="1">SUM((O46-N46)/N46)</f>
        <v>0.11392405063291139</v>
      </c>
      <c r="S46" s="9"/>
      <c r="U46"/>
    </row>
    <row r="47" spans="1:21" x14ac:dyDescent="0.25">
      <c r="A47" s="9" t="s">
        <v>2</v>
      </c>
      <c r="B47" s="12">
        <v>44</v>
      </c>
      <c r="C47" s="12">
        <v>50.45</v>
      </c>
      <c r="D47" s="12" t="s">
        <v>125</v>
      </c>
      <c r="E47" s="12">
        <v>50.7</v>
      </c>
      <c r="F47" s="12" t="s">
        <v>125</v>
      </c>
      <c r="G47" s="12">
        <v>54.14</v>
      </c>
      <c r="H47" s="12">
        <v>47.73</v>
      </c>
      <c r="I47" s="12">
        <v>43.56</v>
      </c>
      <c r="J47" s="12">
        <v>40.9</v>
      </c>
      <c r="K47" s="12">
        <v>37.1</v>
      </c>
      <c r="L47" s="12">
        <v>35.35</v>
      </c>
      <c r="M47" s="75">
        <v>35.950000000000003</v>
      </c>
      <c r="N47" s="75">
        <v>37.200000000000003</v>
      </c>
      <c r="O47" s="75">
        <v>37</v>
      </c>
      <c r="P47" s="75" t="s">
        <v>125</v>
      </c>
      <c r="Q47" s="267">
        <f t="shared" si="0"/>
        <v>-0.26660059464816654</v>
      </c>
      <c r="R47" s="268">
        <f t="shared" si="1"/>
        <v>-5.3763440860215813E-3</v>
      </c>
      <c r="S47" s="9"/>
      <c r="U47"/>
    </row>
    <row r="48" spans="1:21" x14ac:dyDescent="0.25">
      <c r="A48" s="9" t="s">
        <v>3</v>
      </c>
      <c r="B48" s="12">
        <v>68</v>
      </c>
      <c r="C48" s="12">
        <v>79.599999999999994</v>
      </c>
      <c r="D48" s="12" t="s">
        <v>125</v>
      </c>
      <c r="E48" s="12">
        <v>64.2</v>
      </c>
      <c r="F48" s="12" t="s">
        <v>125</v>
      </c>
      <c r="G48" s="12">
        <v>55.3</v>
      </c>
      <c r="H48" s="12">
        <v>45.295000000000002</v>
      </c>
      <c r="I48" s="12">
        <v>44.9</v>
      </c>
      <c r="J48" s="12">
        <v>48.3</v>
      </c>
      <c r="K48" s="12">
        <v>41.7</v>
      </c>
      <c r="L48" s="12">
        <v>44.32</v>
      </c>
      <c r="M48" s="75">
        <v>41.92</v>
      </c>
      <c r="N48" s="75">
        <v>41.4</v>
      </c>
      <c r="O48" s="75">
        <v>43</v>
      </c>
      <c r="P48" s="75" t="s">
        <v>125</v>
      </c>
      <c r="Q48" s="267">
        <f t="shared" si="0"/>
        <v>-0.45979899497487431</v>
      </c>
      <c r="R48" s="268">
        <f t="shared" si="1"/>
        <v>3.8647342995169115E-2</v>
      </c>
      <c r="S48" s="9"/>
      <c r="U48"/>
    </row>
    <row r="49" spans="1:21" x14ac:dyDescent="0.25">
      <c r="A49" s="9" t="s">
        <v>4</v>
      </c>
      <c r="B49" s="12">
        <v>74</v>
      </c>
      <c r="C49" s="12">
        <v>89.05</v>
      </c>
      <c r="D49" s="12" t="s">
        <v>125</v>
      </c>
      <c r="E49" s="12">
        <v>82.4</v>
      </c>
      <c r="F49" s="12" t="s">
        <v>125</v>
      </c>
      <c r="G49" s="12">
        <v>77.099999999999994</v>
      </c>
      <c r="H49" s="12">
        <v>65.849999999999994</v>
      </c>
      <c r="I49" s="12">
        <v>58.05</v>
      </c>
      <c r="J49" s="12">
        <v>60.4</v>
      </c>
      <c r="K49" s="12">
        <v>57.3</v>
      </c>
      <c r="L49" s="12">
        <v>54.45</v>
      </c>
      <c r="M49" s="75">
        <v>57.88</v>
      </c>
      <c r="N49" s="75">
        <v>55.5</v>
      </c>
      <c r="O49" s="75">
        <v>56</v>
      </c>
      <c r="P49" s="75" t="s">
        <v>125</v>
      </c>
      <c r="Q49" s="267">
        <f t="shared" si="0"/>
        <v>-0.37113980909601346</v>
      </c>
      <c r="R49" s="268">
        <f t="shared" si="1"/>
        <v>9.0090090090090089E-3</v>
      </c>
      <c r="S49" s="9"/>
      <c r="U49"/>
    </row>
    <row r="50" spans="1:21" x14ac:dyDescent="0.25">
      <c r="A50" s="9" t="s">
        <v>5</v>
      </c>
      <c r="B50" s="12">
        <v>81</v>
      </c>
      <c r="C50" s="12">
        <v>95.72</v>
      </c>
      <c r="D50" s="12" t="s">
        <v>125</v>
      </c>
      <c r="E50" s="12">
        <v>93.8</v>
      </c>
      <c r="F50" s="12" t="s">
        <v>125</v>
      </c>
      <c r="G50" s="12">
        <v>95.4</v>
      </c>
      <c r="H50" s="12">
        <v>79.27</v>
      </c>
      <c r="I50" s="12">
        <v>78.45</v>
      </c>
      <c r="J50" s="12">
        <v>73.3</v>
      </c>
      <c r="K50" s="12">
        <v>74.3</v>
      </c>
      <c r="L50" s="12">
        <v>78.05</v>
      </c>
      <c r="M50" s="75">
        <v>72.39</v>
      </c>
      <c r="N50" s="75">
        <v>68.7</v>
      </c>
      <c r="O50" s="75">
        <v>68</v>
      </c>
      <c r="P50" s="75" t="s">
        <v>125</v>
      </c>
      <c r="Q50" s="267">
        <f t="shared" si="0"/>
        <v>-0.289594651065608</v>
      </c>
      <c r="R50" s="268">
        <f t="shared" si="1"/>
        <v>-1.0189228529839925E-2</v>
      </c>
      <c r="S50" s="9"/>
      <c r="U50"/>
    </row>
    <row r="51" spans="1:21" x14ac:dyDescent="0.25">
      <c r="A51" s="9" t="s">
        <v>6</v>
      </c>
      <c r="B51" s="12">
        <v>67</v>
      </c>
      <c r="C51" s="12">
        <v>132.19999999999999</v>
      </c>
      <c r="D51" s="12" t="s">
        <v>125</v>
      </c>
      <c r="E51" s="12">
        <v>115.6</v>
      </c>
      <c r="F51" s="12" t="s">
        <v>125</v>
      </c>
      <c r="G51" s="12">
        <v>106.2</v>
      </c>
      <c r="H51" s="12">
        <v>88.7</v>
      </c>
      <c r="I51" s="12">
        <v>82.15</v>
      </c>
      <c r="J51" s="12">
        <v>83</v>
      </c>
      <c r="K51" s="12">
        <v>85.8</v>
      </c>
      <c r="L51" s="12">
        <v>89.7</v>
      </c>
      <c r="M51" s="75">
        <v>84.85</v>
      </c>
      <c r="N51" s="75">
        <v>91</v>
      </c>
      <c r="O51" s="75">
        <v>93</v>
      </c>
      <c r="P51" s="75" t="s">
        <v>125</v>
      </c>
      <c r="Q51" s="267">
        <f t="shared" si="0"/>
        <v>-0.2965204236006051</v>
      </c>
      <c r="R51" s="268">
        <f t="shared" si="1"/>
        <v>2.197802197802198E-2</v>
      </c>
      <c r="S51" s="9"/>
      <c r="U51"/>
    </row>
    <row r="52" spans="1:21" x14ac:dyDescent="0.25">
      <c r="A52" s="9" t="s">
        <v>7</v>
      </c>
      <c r="B52" s="12">
        <v>133</v>
      </c>
      <c r="C52" s="12">
        <v>129.19999999999999</v>
      </c>
      <c r="D52" s="12" t="s">
        <v>125</v>
      </c>
      <c r="E52" s="12">
        <v>123</v>
      </c>
      <c r="F52" s="12" t="s">
        <v>125</v>
      </c>
      <c r="G52" s="12">
        <v>115.8</v>
      </c>
      <c r="H52" s="12">
        <v>94.105000000000004</v>
      </c>
      <c r="I52" s="12">
        <v>101</v>
      </c>
      <c r="J52" s="12">
        <v>92.4</v>
      </c>
      <c r="K52" s="12">
        <v>91.3</v>
      </c>
      <c r="L52" s="12">
        <v>90.04</v>
      </c>
      <c r="M52" s="75">
        <v>92.85</v>
      </c>
      <c r="N52" s="75">
        <v>90.9</v>
      </c>
      <c r="O52" s="75">
        <v>92</v>
      </c>
      <c r="P52" s="75" t="s">
        <v>125</v>
      </c>
      <c r="Q52" s="267">
        <f t="shared" si="0"/>
        <v>-0.28792569659442718</v>
      </c>
      <c r="R52" s="268">
        <f t="shared" si="1"/>
        <v>1.2101210121012038E-2</v>
      </c>
      <c r="S52" s="9"/>
      <c r="U52"/>
    </row>
    <row r="53" spans="1:21" x14ac:dyDescent="0.25">
      <c r="A53" s="9" t="s">
        <v>8</v>
      </c>
      <c r="B53" s="12">
        <v>97</v>
      </c>
      <c r="C53" s="12">
        <v>135.65</v>
      </c>
      <c r="D53" s="12" t="s">
        <v>125</v>
      </c>
      <c r="E53" s="12">
        <v>105.3</v>
      </c>
      <c r="F53" s="12" t="s">
        <v>125</v>
      </c>
      <c r="G53" s="12">
        <v>90.8</v>
      </c>
      <c r="H53" s="12">
        <v>81.06</v>
      </c>
      <c r="I53" s="12">
        <v>81.93</v>
      </c>
      <c r="J53" s="12">
        <v>76.5</v>
      </c>
      <c r="K53" s="12">
        <v>76.5</v>
      </c>
      <c r="L53" s="12">
        <v>69.900000000000006</v>
      </c>
      <c r="M53" s="75">
        <v>74.45</v>
      </c>
      <c r="N53" s="75">
        <v>72</v>
      </c>
      <c r="O53" s="75">
        <v>75</v>
      </c>
      <c r="P53" s="75" t="s">
        <v>125</v>
      </c>
      <c r="Q53" s="267">
        <f t="shared" si="0"/>
        <v>-0.44710652414301516</v>
      </c>
      <c r="R53" s="268">
        <f t="shared" si="1"/>
        <v>4.1666666666666664E-2</v>
      </c>
      <c r="S53" s="9"/>
      <c r="U53"/>
    </row>
    <row r="54" spans="1:21" s="62" customFormat="1" x14ac:dyDescent="0.25">
      <c r="A54" s="321" t="s">
        <v>23</v>
      </c>
      <c r="B54" s="322">
        <v>668</v>
      </c>
      <c r="C54" s="322">
        <v>816.77</v>
      </c>
      <c r="D54" s="322" t="s">
        <v>125</v>
      </c>
      <c r="E54" s="322">
        <v>756.34</v>
      </c>
      <c r="F54" s="322" t="s">
        <v>125</v>
      </c>
      <c r="G54" s="322">
        <v>701.2</v>
      </c>
      <c r="H54" s="322">
        <v>606.46</v>
      </c>
      <c r="I54" s="322">
        <v>567.64</v>
      </c>
      <c r="J54" s="322">
        <v>547.70000000000005</v>
      </c>
      <c r="K54" s="322">
        <v>534.6</v>
      </c>
      <c r="L54" s="323">
        <v>527.37</v>
      </c>
      <c r="M54" s="323">
        <v>524.55999999999995</v>
      </c>
      <c r="N54" s="323">
        <v>517.70000000000005</v>
      </c>
      <c r="O54" s="323">
        <v>533</v>
      </c>
      <c r="P54" s="323" t="s">
        <v>125</v>
      </c>
      <c r="Q54" s="616">
        <f t="shared" si="0"/>
        <v>-0.34742950891927959</v>
      </c>
      <c r="R54" s="617">
        <f t="shared" si="1"/>
        <v>2.9553795634537288E-2</v>
      </c>
      <c r="S54" s="321"/>
      <c r="T54" s="630"/>
      <c r="U54" s="2"/>
    </row>
    <row r="55" spans="1:21" s="62" customFormat="1" x14ac:dyDescent="0.25">
      <c r="A55" s="687"/>
      <c r="B55" s="688"/>
      <c r="C55" s="688"/>
      <c r="D55" s="688"/>
      <c r="E55" s="688"/>
      <c r="F55" s="688"/>
      <c r="G55" s="688"/>
      <c r="H55" s="688"/>
      <c r="I55" s="688"/>
      <c r="J55" s="688"/>
      <c r="K55" s="688"/>
      <c r="L55" s="689"/>
      <c r="M55" s="689"/>
      <c r="N55" s="689"/>
      <c r="O55" s="689"/>
      <c r="P55" s="689"/>
      <c r="Q55" s="690"/>
      <c r="R55" s="692"/>
      <c r="S55" s="691"/>
      <c r="T55" s="630"/>
      <c r="U55" s="2"/>
    </row>
    <row r="56" spans="1:21" x14ac:dyDescent="0.25">
      <c r="A56" s="748" t="s">
        <v>414</v>
      </c>
      <c r="B56" s="749"/>
      <c r="C56" s="749"/>
      <c r="D56" s="749"/>
      <c r="E56" s="749"/>
      <c r="F56" s="749"/>
      <c r="G56" s="749"/>
      <c r="H56" s="749"/>
      <c r="I56" s="749"/>
      <c r="J56" s="749"/>
      <c r="K56" s="749"/>
      <c r="L56" s="749"/>
      <c r="M56" s="749"/>
      <c r="N56" s="749"/>
      <c r="O56" s="749"/>
      <c r="P56" s="749"/>
      <c r="Q56" s="749"/>
      <c r="R56" s="749"/>
      <c r="S56" s="750"/>
    </row>
    <row r="57" spans="1:21" ht="30" x14ac:dyDescent="0.25">
      <c r="A57" s="61" t="s">
        <v>330</v>
      </c>
      <c r="B57" s="324" t="s">
        <v>740</v>
      </c>
      <c r="C57" s="324">
        <v>2006</v>
      </c>
      <c r="D57" s="324">
        <v>2007</v>
      </c>
      <c r="E57" s="324">
        <v>2008</v>
      </c>
      <c r="F57" s="324">
        <v>2009</v>
      </c>
      <c r="G57" s="324" t="s">
        <v>739</v>
      </c>
      <c r="H57" s="324">
        <v>2011</v>
      </c>
      <c r="I57" s="324">
        <v>2012</v>
      </c>
      <c r="J57" s="324">
        <v>2013</v>
      </c>
      <c r="K57" s="324">
        <v>2014</v>
      </c>
      <c r="L57" s="324">
        <v>2015</v>
      </c>
      <c r="M57" s="324">
        <v>2016</v>
      </c>
      <c r="N57" s="324">
        <v>2017</v>
      </c>
      <c r="O57" s="324">
        <v>2018</v>
      </c>
      <c r="P57" s="324">
        <v>2019</v>
      </c>
      <c r="Q57" s="325" t="s">
        <v>1054</v>
      </c>
      <c r="R57" s="325" t="s">
        <v>1055</v>
      </c>
      <c r="S57" s="325" t="s">
        <v>838</v>
      </c>
      <c r="U57"/>
    </row>
    <row r="58" spans="1:21" x14ac:dyDescent="0.25">
      <c r="A58" s="9" t="s">
        <v>0</v>
      </c>
      <c r="B58" s="12">
        <v>19.5</v>
      </c>
      <c r="C58" s="12">
        <v>15.5</v>
      </c>
      <c r="D58" s="12" t="s">
        <v>125</v>
      </c>
      <c r="E58" s="12">
        <v>18.2</v>
      </c>
      <c r="F58" s="12" t="s">
        <v>125</v>
      </c>
      <c r="G58" s="12">
        <v>17.75</v>
      </c>
      <c r="H58" s="12">
        <v>15.25</v>
      </c>
      <c r="I58" s="12">
        <v>18</v>
      </c>
      <c r="J58" s="12">
        <v>15.4</v>
      </c>
      <c r="K58" s="12">
        <v>13.9</v>
      </c>
      <c r="L58" s="12">
        <v>16.45</v>
      </c>
      <c r="M58" s="75">
        <v>15.2</v>
      </c>
      <c r="N58" s="75">
        <v>13.6</v>
      </c>
      <c r="O58" s="75">
        <v>11</v>
      </c>
      <c r="P58" s="75" t="s">
        <v>125</v>
      </c>
      <c r="Q58" s="267">
        <f>SUM((O58-C58)/C58)</f>
        <v>-0.29032258064516131</v>
      </c>
      <c r="R58" s="267">
        <f>SUM((O58-N58)/N58)</f>
        <v>-0.19117647058823528</v>
      </c>
      <c r="S58" s="9"/>
      <c r="U58"/>
    </row>
    <row r="59" spans="1:21" x14ac:dyDescent="0.25">
      <c r="A59" s="9" t="s">
        <v>1</v>
      </c>
      <c r="B59" s="12">
        <v>24</v>
      </c>
      <c r="C59" s="12">
        <v>31</v>
      </c>
      <c r="D59" s="12" t="s">
        <v>125</v>
      </c>
      <c r="E59" s="12">
        <v>34</v>
      </c>
      <c r="F59" s="12" t="s">
        <v>125</v>
      </c>
      <c r="G59" s="12">
        <v>33</v>
      </c>
      <c r="H59" s="12">
        <v>19</v>
      </c>
      <c r="I59" s="12">
        <v>21.1</v>
      </c>
      <c r="J59" s="12">
        <v>20.5</v>
      </c>
      <c r="K59" s="12">
        <v>17</v>
      </c>
      <c r="L59" s="12">
        <v>16.850000000000001</v>
      </c>
      <c r="M59" s="75">
        <v>10.6</v>
      </c>
      <c r="N59" s="75">
        <v>11.6</v>
      </c>
      <c r="O59" s="75">
        <v>12</v>
      </c>
      <c r="P59" s="75" t="s">
        <v>125</v>
      </c>
      <c r="Q59" s="267">
        <f t="shared" ref="Q59:Q67" si="2">SUM((O59-C59)/C59)</f>
        <v>-0.61290322580645162</v>
      </c>
      <c r="R59" s="267">
        <f t="shared" ref="R59:R67" si="3">SUM((O59-N59)/N59)</f>
        <v>3.4482758620689689E-2</v>
      </c>
      <c r="S59" s="9"/>
      <c r="U59"/>
    </row>
    <row r="60" spans="1:21" x14ac:dyDescent="0.25">
      <c r="A60" s="9" t="s">
        <v>2</v>
      </c>
      <c r="B60" s="12">
        <v>29</v>
      </c>
      <c r="C60" s="12">
        <v>41.25</v>
      </c>
      <c r="D60" s="12" t="s">
        <v>125</v>
      </c>
      <c r="E60" s="12">
        <v>33.5</v>
      </c>
      <c r="F60" s="12" t="s">
        <v>125</v>
      </c>
      <c r="G60" s="12">
        <v>31.5</v>
      </c>
      <c r="H60" s="12">
        <v>30.45</v>
      </c>
      <c r="I60" s="12">
        <v>31.2</v>
      </c>
      <c r="J60" s="12">
        <v>34.200000000000003</v>
      </c>
      <c r="K60" s="12">
        <v>29.7</v>
      </c>
      <c r="L60" s="12">
        <v>29.6</v>
      </c>
      <c r="M60" s="75">
        <v>20.6</v>
      </c>
      <c r="N60" s="75">
        <v>23.9</v>
      </c>
      <c r="O60" s="75">
        <v>25</v>
      </c>
      <c r="P60" s="75" t="s">
        <v>125</v>
      </c>
      <c r="Q60" s="267">
        <f t="shared" si="2"/>
        <v>-0.39393939393939392</v>
      </c>
      <c r="R60" s="267">
        <f t="shared" si="3"/>
        <v>4.6025104602510525E-2</v>
      </c>
      <c r="S60" s="9"/>
      <c r="U60"/>
    </row>
    <row r="61" spans="1:21" x14ac:dyDescent="0.25">
      <c r="A61" s="9" t="s">
        <v>3</v>
      </c>
      <c r="B61" s="12">
        <v>43.25</v>
      </c>
      <c r="C61" s="12">
        <v>50.1</v>
      </c>
      <c r="D61" s="12" t="s">
        <v>125</v>
      </c>
      <c r="E61" s="12">
        <v>49.3</v>
      </c>
      <c r="F61" s="12" t="s">
        <v>125</v>
      </c>
      <c r="G61" s="12">
        <v>47.9</v>
      </c>
      <c r="H61" s="12">
        <v>46.4</v>
      </c>
      <c r="I61" s="12">
        <v>45.1</v>
      </c>
      <c r="J61" s="12">
        <v>41.5</v>
      </c>
      <c r="K61" s="12">
        <v>34.299999999999997</v>
      </c>
      <c r="L61" s="12">
        <v>32.799999999999997</v>
      </c>
      <c r="M61" s="75">
        <v>33.06</v>
      </c>
      <c r="N61" s="75">
        <v>29.4</v>
      </c>
      <c r="O61" s="75">
        <v>29</v>
      </c>
      <c r="P61" s="75" t="s">
        <v>125</v>
      </c>
      <c r="Q61" s="267">
        <f t="shared" si="2"/>
        <v>-0.42115768463073855</v>
      </c>
      <c r="R61" s="267">
        <f t="shared" si="3"/>
        <v>-1.3605442176870701E-2</v>
      </c>
      <c r="S61" s="9"/>
      <c r="U61"/>
    </row>
    <row r="62" spans="1:21" x14ac:dyDescent="0.25">
      <c r="A62" s="9" t="s">
        <v>4</v>
      </c>
      <c r="B62" s="12">
        <v>44.5</v>
      </c>
      <c r="C62" s="12">
        <v>47.1</v>
      </c>
      <c r="D62" s="12" t="s">
        <v>125</v>
      </c>
      <c r="E62" s="12">
        <v>48</v>
      </c>
      <c r="F62" s="12" t="s">
        <v>125</v>
      </c>
      <c r="G62" s="12">
        <v>47.7</v>
      </c>
      <c r="H62" s="12">
        <v>40.1</v>
      </c>
      <c r="I62" s="12">
        <v>40.200000000000003</v>
      </c>
      <c r="J62" s="12">
        <v>38.799999999999997</v>
      </c>
      <c r="K62" s="12">
        <v>34.5</v>
      </c>
      <c r="L62" s="12">
        <v>39</v>
      </c>
      <c r="M62" s="75">
        <v>28.6</v>
      </c>
      <c r="N62" s="75">
        <v>23.3</v>
      </c>
      <c r="O62" s="75">
        <v>25</v>
      </c>
      <c r="P62" s="75" t="s">
        <v>125</v>
      </c>
      <c r="Q62" s="267">
        <f t="shared" si="2"/>
        <v>-0.46921443736730362</v>
      </c>
      <c r="R62" s="267">
        <f t="shared" si="3"/>
        <v>7.2961373390557901E-2</v>
      </c>
      <c r="S62" s="9"/>
      <c r="U62"/>
    </row>
    <row r="63" spans="1:21" x14ac:dyDescent="0.25">
      <c r="A63" s="9" t="s">
        <v>5</v>
      </c>
      <c r="B63" s="12">
        <v>46.7</v>
      </c>
      <c r="C63" s="12">
        <v>66</v>
      </c>
      <c r="D63" s="12" t="s">
        <v>125</v>
      </c>
      <c r="E63" s="12">
        <v>63.4</v>
      </c>
      <c r="F63" s="12" t="s">
        <v>125</v>
      </c>
      <c r="G63" s="12">
        <v>60.1</v>
      </c>
      <c r="H63" s="12">
        <v>57.6</v>
      </c>
      <c r="I63" s="12">
        <v>63</v>
      </c>
      <c r="J63" s="12">
        <v>62.6</v>
      </c>
      <c r="K63" s="12">
        <v>61.2</v>
      </c>
      <c r="L63" s="12">
        <v>63.4</v>
      </c>
      <c r="M63" s="75">
        <v>53.8</v>
      </c>
      <c r="N63" s="75">
        <v>55</v>
      </c>
      <c r="O63" s="75">
        <v>66</v>
      </c>
      <c r="P63" s="75" t="s">
        <v>125</v>
      </c>
      <c r="Q63" s="267">
        <f t="shared" si="2"/>
        <v>0</v>
      </c>
      <c r="R63" s="267">
        <f t="shared" si="3"/>
        <v>0.2</v>
      </c>
      <c r="S63" s="9"/>
      <c r="U63"/>
    </row>
    <row r="64" spans="1:21" x14ac:dyDescent="0.25">
      <c r="A64" s="9" t="s">
        <v>6</v>
      </c>
      <c r="B64" s="12">
        <v>10</v>
      </c>
      <c r="C64" s="12">
        <v>15</v>
      </c>
      <c r="D64" s="12" t="s">
        <v>125</v>
      </c>
      <c r="E64" s="12">
        <v>12</v>
      </c>
      <c r="F64" s="12" t="s">
        <v>125</v>
      </c>
      <c r="G64" s="12">
        <v>11</v>
      </c>
      <c r="H64" s="12">
        <v>11</v>
      </c>
      <c r="I64" s="12">
        <v>8.8000000000000007</v>
      </c>
      <c r="J64" s="12">
        <v>9.5</v>
      </c>
      <c r="K64" s="12">
        <v>9.6</v>
      </c>
      <c r="L64" s="86">
        <v>11.8</v>
      </c>
      <c r="M64" s="75">
        <v>12</v>
      </c>
      <c r="N64" s="75">
        <v>11</v>
      </c>
      <c r="O64" s="75">
        <v>11</v>
      </c>
      <c r="P64" s="75" t="s">
        <v>125</v>
      </c>
      <c r="Q64" s="267">
        <f t="shared" si="2"/>
        <v>-0.26666666666666666</v>
      </c>
      <c r="R64" s="267">
        <f t="shared" si="3"/>
        <v>0</v>
      </c>
      <c r="S64" s="9"/>
      <c r="U64"/>
    </row>
    <row r="65" spans="1:21" x14ac:dyDescent="0.25">
      <c r="A65" s="9" t="s">
        <v>7</v>
      </c>
      <c r="B65" s="12">
        <v>60.25</v>
      </c>
      <c r="C65" s="12">
        <v>62.2</v>
      </c>
      <c r="D65" s="12" t="s">
        <v>125</v>
      </c>
      <c r="E65" s="12">
        <v>58.1</v>
      </c>
      <c r="F65" s="12" t="s">
        <v>125</v>
      </c>
      <c r="G65" s="12">
        <v>67.599999999999994</v>
      </c>
      <c r="H65" s="12">
        <v>65.05</v>
      </c>
      <c r="I65" s="12">
        <v>53.45</v>
      </c>
      <c r="J65" s="12">
        <v>52.6</v>
      </c>
      <c r="K65" s="12">
        <v>52.9</v>
      </c>
      <c r="L65" s="12">
        <v>56.18</v>
      </c>
      <c r="M65" s="75">
        <v>51.85</v>
      </c>
      <c r="N65" s="75">
        <v>51.1</v>
      </c>
      <c r="O65" s="75">
        <v>49</v>
      </c>
      <c r="P65" s="75" t="s">
        <v>125</v>
      </c>
      <c r="Q65" s="267">
        <f t="shared" si="2"/>
        <v>-0.21221864951768493</v>
      </c>
      <c r="R65" s="267">
        <f t="shared" si="3"/>
        <v>-4.109589041095893E-2</v>
      </c>
      <c r="S65" s="9"/>
      <c r="U65"/>
    </row>
    <row r="66" spans="1:21" x14ac:dyDescent="0.25">
      <c r="A66" s="9" t="s">
        <v>8</v>
      </c>
      <c r="B66" s="12">
        <v>69.150000000000006</v>
      </c>
      <c r="C66" s="12">
        <v>79</v>
      </c>
      <c r="D66" s="12" t="s">
        <v>125</v>
      </c>
      <c r="E66" s="12">
        <v>84.64</v>
      </c>
      <c r="F66" s="12" t="s">
        <v>125</v>
      </c>
      <c r="G66" s="12">
        <v>68.8</v>
      </c>
      <c r="H66" s="12">
        <v>66.2</v>
      </c>
      <c r="I66" s="12">
        <v>60.95</v>
      </c>
      <c r="J66" s="12">
        <v>57.1</v>
      </c>
      <c r="K66" s="12">
        <v>47.6</v>
      </c>
      <c r="L66" s="12">
        <v>52.1</v>
      </c>
      <c r="M66" s="75">
        <v>45.95</v>
      </c>
      <c r="N66" s="75">
        <v>44</v>
      </c>
      <c r="O66" s="75">
        <v>38</v>
      </c>
      <c r="P66" s="75" t="s">
        <v>125</v>
      </c>
      <c r="Q66" s="267">
        <f t="shared" si="2"/>
        <v>-0.51898734177215189</v>
      </c>
      <c r="R66" s="267">
        <f t="shared" si="3"/>
        <v>-0.13636363636363635</v>
      </c>
      <c r="S66" s="9"/>
      <c r="U66"/>
    </row>
    <row r="67" spans="1:21" s="62" customFormat="1" x14ac:dyDescent="0.25">
      <c r="A67" s="321" t="s">
        <v>23</v>
      </c>
      <c r="B67" s="322">
        <v>346.35</v>
      </c>
      <c r="C67" s="322">
        <v>407.15</v>
      </c>
      <c r="D67" s="322" t="s">
        <v>125</v>
      </c>
      <c r="E67" s="322">
        <v>401.14</v>
      </c>
      <c r="F67" s="322" t="s">
        <v>125</v>
      </c>
      <c r="G67" s="322">
        <v>385.25</v>
      </c>
      <c r="H67" s="322">
        <v>351.05</v>
      </c>
      <c r="I67" s="322">
        <v>341.8</v>
      </c>
      <c r="J67" s="322">
        <v>332.01</v>
      </c>
      <c r="K67" s="322">
        <v>300.5</v>
      </c>
      <c r="L67" s="322">
        <v>318.18</v>
      </c>
      <c r="M67" s="323">
        <v>271.66000000000003</v>
      </c>
      <c r="N67" s="323">
        <v>262.8</v>
      </c>
      <c r="O67" s="323">
        <v>265</v>
      </c>
      <c r="P67" s="323" t="s">
        <v>125</v>
      </c>
      <c r="Q67" s="616">
        <f t="shared" si="2"/>
        <v>-0.34913422571533831</v>
      </c>
      <c r="R67" s="616">
        <f t="shared" si="3"/>
        <v>8.371385083713807E-3</v>
      </c>
      <c r="S67" s="321"/>
      <c r="T67" s="2"/>
      <c r="U67" s="2"/>
    </row>
    <row r="68" spans="1:21" s="62" customFormat="1" x14ac:dyDescent="0.25">
      <c r="A68" s="687"/>
      <c r="B68" s="688"/>
      <c r="C68" s="688"/>
      <c r="D68" s="688"/>
      <c r="E68" s="688"/>
      <c r="F68" s="688"/>
      <c r="G68" s="688"/>
      <c r="H68" s="688"/>
      <c r="I68" s="688"/>
      <c r="J68" s="688"/>
      <c r="K68" s="688"/>
      <c r="L68" s="688"/>
      <c r="M68" s="689"/>
      <c r="N68" s="689"/>
      <c r="O68" s="689"/>
      <c r="P68" s="689"/>
      <c r="Q68" s="690"/>
      <c r="R68" s="690"/>
      <c r="S68" s="691"/>
      <c r="T68" s="2"/>
      <c r="U68" s="2"/>
    </row>
    <row r="69" spans="1:21" x14ac:dyDescent="0.25">
      <c r="A69" s="748" t="s">
        <v>415</v>
      </c>
      <c r="B69" s="749"/>
      <c r="C69" s="749"/>
      <c r="D69" s="749"/>
      <c r="E69" s="749"/>
      <c r="F69" s="749"/>
      <c r="G69" s="749"/>
      <c r="H69" s="749"/>
      <c r="I69" s="749"/>
      <c r="J69" s="749"/>
      <c r="K69" s="749"/>
      <c r="L69" s="749"/>
      <c r="M69" s="749"/>
      <c r="N69" s="749"/>
      <c r="O69" s="749"/>
      <c r="P69" s="749"/>
      <c r="Q69" s="749"/>
      <c r="R69" s="749"/>
      <c r="S69" s="750"/>
    </row>
    <row r="70" spans="1:21" ht="30" x14ac:dyDescent="0.25">
      <c r="A70" s="3" t="s">
        <v>330</v>
      </c>
      <c r="B70" s="324" t="s">
        <v>740</v>
      </c>
      <c r="C70" s="324">
        <v>2006</v>
      </c>
      <c r="D70" s="324">
        <v>2007</v>
      </c>
      <c r="E70" s="324">
        <v>2008</v>
      </c>
      <c r="F70" s="324">
        <v>2009</v>
      </c>
      <c r="G70" s="324">
        <v>2010</v>
      </c>
      <c r="H70" s="324">
        <v>2011</v>
      </c>
      <c r="I70" s="324">
        <v>2012</v>
      </c>
      <c r="J70" s="324">
        <v>2013</v>
      </c>
      <c r="K70" s="324">
        <v>2014</v>
      </c>
      <c r="L70" s="324">
        <v>2015</v>
      </c>
      <c r="M70" s="324">
        <v>2016</v>
      </c>
      <c r="N70" s="324">
        <v>2017</v>
      </c>
      <c r="O70" s="324">
        <v>2018</v>
      </c>
      <c r="P70" s="41">
        <v>2019</v>
      </c>
      <c r="Q70" s="325" t="s">
        <v>1054</v>
      </c>
      <c r="R70" s="325" t="s">
        <v>1055</v>
      </c>
      <c r="S70" s="325" t="s">
        <v>838</v>
      </c>
      <c r="U70"/>
    </row>
    <row r="71" spans="1:21" x14ac:dyDescent="0.25">
      <c r="A71" s="9" t="s">
        <v>0</v>
      </c>
      <c r="B71" s="12">
        <v>41.5</v>
      </c>
      <c r="C71" s="12">
        <v>48</v>
      </c>
      <c r="D71" s="12" t="s">
        <v>125</v>
      </c>
      <c r="E71" s="12">
        <v>51.35</v>
      </c>
      <c r="F71" s="12" t="s">
        <v>125</v>
      </c>
      <c r="G71" s="12">
        <v>44.1</v>
      </c>
      <c r="H71" s="12">
        <v>41.1</v>
      </c>
      <c r="I71" s="12">
        <v>45.1</v>
      </c>
      <c r="J71" s="12">
        <v>41.6</v>
      </c>
      <c r="K71" s="12">
        <v>39.200000000000003</v>
      </c>
      <c r="L71" s="75">
        <v>40.15</v>
      </c>
      <c r="M71" s="319">
        <v>38.4</v>
      </c>
      <c r="N71" s="319">
        <v>35.299999999999997</v>
      </c>
      <c r="O71" s="75">
        <v>36</v>
      </c>
      <c r="P71" s="75" t="s">
        <v>125</v>
      </c>
      <c r="Q71" s="267">
        <f>SUM((O71-C71)/C71)</f>
        <v>-0.25</v>
      </c>
      <c r="R71" s="268">
        <f>SUM((O71-N71)/N71)</f>
        <v>1.9830028328611981E-2</v>
      </c>
      <c r="S71" s="9"/>
      <c r="U71"/>
    </row>
    <row r="72" spans="1:21" x14ac:dyDescent="0.25">
      <c r="A72" s="9" t="s">
        <v>1</v>
      </c>
      <c r="B72" s="12">
        <v>106</v>
      </c>
      <c r="C72" s="12">
        <v>103.6</v>
      </c>
      <c r="D72" s="12" t="s">
        <v>125</v>
      </c>
      <c r="E72" s="12">
        <v>101.21</v>
      </c>
      <c r="F72" s="12" t="s">
        <v>125</v>
      </c>
      <c r="G72" s="12">
        <v>113.2</v>
      </c>
      <c r="H72" s="12">
        <v>75.599999999999994</v>
      </c>
      <c r="I72" s="12">
        <v>71.599999999999994</v>
      </c>
      <c r="J72" s="12">
        <v>67.2</v>
      </c>
      <c r="K72" s="12">
        <v>62.4</v>
      </c>
      <c r="L72" s="75">
        <v>58.71</v>
      </c>
      <c r="M72" s="319">
        <v>51.67</v>
      </c>
      <c r="N72" s="319">
        <v>51.1</v>
      </c>
      <c r="O72" s="75">
        <v>57</v>
      </c>
      <c r="P72" s="75" t="s">
        <v>125</v>
      </c>
      <c r="Q72" s="267">
        <f t="shared" ref="Q72:Q80" si="4">SUM((O72-C72)/C72)</f>
        <v>-0.4498069498069498</v>
      </c>
      <c r="R72" s="268">
        <f t="shared" ref="R72:R80" si="5">SUM((O72-N72)/N72)</f>
        <v>0.11545988258317022</v>
      </c>
      <c r="S72" s="9"/>
      <c r="U72"/>
    </row>
    <row r="73" spans="1:21" x14ac:dyDescent="0.25">
      <c r="A73" s="9" t="s">
        <v>2</v>
      </c>
      <c r="B73" s="12">
        <v>73</v>
      </c>
      <c r="C73" s="12">
        <v>91.7</v>
      </c>
      <c r="D73" s="12" t="s">
        <v>125</v>
      </c>
      <c r="E73" s="12">
        <v>82.26</v>
      </c>
      <c r="F73" s="12" t="s">
        <v>125</v>
      </c>
      <c r="G73" s="12">
        <v>85.6</v>
      </c>
      <c r="H73" s="12">
        <v>78.180000000000007</v>
      </c>
      <c r="I73" s="12">
        <v>74.8</v>
      </c>
      <c r="J73" s="12">
        <v>75.099999999999994</v>
      </c>
      <c r="K73" s="12">
        <v>66.8</v>
      </c>
      <c r="L73" s="75">
        <v>64.95</v>
      </c>
      <c r="M73" s="319">
        <v>56.550000000000004</v>
      </c>
      <c r="N73" s="319">
        <v>61.1</v>
      </c>
      <c r="O73" s="75">
        <v>61</v>
      </c>
      <c r="P73" s="75" t="s">
        <v>125</v>
      </c>
      <c r="Q73" s="267">
        <f t="shared" si="4"/>
        <v>-0.33478735005452565</v>
      </c>
      <c r="R73" s="268">
        <f t="shared" si="5"/>
        <v>-1.6366612111293195E-3</v>
      </c>
      <c r="S73" s="9"/>
      <c r="U73"/>
    </row>
    <row r="74" spans="1:21" x14ac:dyDescent="0.25">
      <c r="A74" s="9" t="s">
        <v>3</v>
      </c>
      <c r="B74" s="12">
        <v>111.25</v>
      </c>
      <c r="C74" s="12">
        <v>129.69999999999999</v>
      </c>
      <c r="D74" s="12" t="s">
        <v>125</v>
      </c>
      <c r="E74" s="12">
        <v>113.5</v>
      </c>
      <c r="F74" s="12" t="s">
        <v>125</v>
      </c>
      <c r="G74" s="12">
        <v>103.2</v>
      </c>
      <c r="H74" s="12">
        <v>91.694999999999993</v>
      </c>
      <c r="I74" s="12">
        <v>90</v>
      </c>
      <c r="J74" s="12">
        <v>89.8</v>
      </c>
      <c r="K74" s="12">
        <v>76</v>
      </c>
      <c r="L74" s="75">
        <v>77.12</v>
      </c>
      <c r="M74" s="319">
        <v>74.98</v>
      </c>
      <c r="N74" s="319">
        <v>70.8</v>
      </c>
      <c r="O74" s="75">
        <v>72</v>
      </c>
      <c r="P74" s="75" t="s">
        <v>125</v>
      </c>
      <c r="Q74" s="267">
        <f t="shared" si="4"/>
        <v>-0.44487278334618346</v>
      </c>
      <c r="R74" s="268">
        <f t="shared" si="5"/>
        <v>1.6949152542372923E-2</v>
      </c>
      <c r="S74" s="9"/>
      <c r="U74"/>
    </row>
    <row r="75" spans="1:21" x14ac:dyDescent="0.25">
      <c r="A75" s="9" t="s">
        <v>4</v>
      </c>
      <c r="B75" s="12">
        <v>118.5</v>
      </c>
      <c r="C75" s="12">
        <v>136.15</v>
      </c>
      <c r="D75" s="12" t="s">
        <v>125</v>
      </c>
      <c r="E75" s="12">
        <v>130.4</v>
      </c>
      <c r="F75" s="12" t="s">
        <v>125</v>
      </c>
      <c r="G75" s="12">
        <v>124.8</v>
      </c>
      <c r="H75" s="12">
        <v>105.95</v>
      </c>
      <c r="I75" s="12">
        <v>98.3</v>
      </c>
      <c r="J75" s="12">
        <v>99.199999999999989</v>
      </c>
      <c r="K75" s="12">
        <v>91.8</v>
      </c>
      <c r="L75" s="75">
        <v>93.45</v>
      </c>
      <c r="M75" s="319">
        <v>86.48</v>
      </c>
      <c r="N75" s="319">
        <v>78.8</v>
      </c>
      <c r="O75" s="75">
        <v>81</v>
      </c>
      <c r="P75" s="75" t="s">
        <v>125</v>
      </c>
      <c r="Q75" s="267">
        <f t="shared" si="4"/>
        <v>-0.40506793977230998</v>
      </c>
      <c r="R75" s="268">
        <f t="shared" si="5"/>
        <v>2.7918781725888363E-2</v>
      </c>
      <c r="S75" s="9"/>
      <c r="U75"/>
    </row>
    <row r="76" spans="1:21" x14ac:dyDescent="0.25">
      <c r="A76" s="9" t="s">
        <v>5</v>
      </c>
      <c r="B76" s="12">
        <v>127.7</v>
      </c>
      <c r="C76" s="12">
        <v>161.72</v>
      </c>
      <c r="D76" s="12" t="s">
        <v>125</v>
      </c>
      <c r="E76" s="12">
        <v>157.19999999999999</v>
      </c>
      <c r="F76" s="12" t="s">
        <v>125</v>
      </c>
      <c r="G76" s="12">
        <v>155.5</v>
      </c>
      <c r="H76" s="12">
        <v>136.87</v>
      </c>
      <c r="I76" s="12">
        <v>141.5</v>
      </c>
      <c r="J76" s="12">
        <v>135.9</v>
      </c>
      <c r="K76" s="12">
        <v>135.4</v>
      </c>
      <c r="L76" s="75">
        <v>141.44999999999999</v>
      </c>
      <c r="M76" s="319">
        <v>126.19</v>
      </c>
      <c r="N76" s="319">
        <v>123.7</v>
      </c>
      <c r="O76" s="75">
        <v>134</v>
      </c>
      <c r="P76" s="75" t="s">
        <v>125</v>
      </c>
      <c r="Q76" s="267">
        <f t="shared" si="4"/>
        <v>-0.17140737076428395</v>
      </c>
      <c r="R76" s="268">
        <f t="shared" si="5"/>
        <v>8.3265966046887602E-2</v>
      </c>
      <c r="S76" s="9"/>
      <c r="U76"/>
    </row>
    <row r="77" spans="1:21" x14ac:dyDescent="0.25">
      <c r="A77" s="9" t="s">
        <v>6</v>
      </c>
      <c r="B77" s="12">
        <v>77</v>
      </c>
      <c r="C77" s="12">
        <v>147.19999999999999</v>
      </c>
      <c r="D77" s="12" t="s">
        <v>125</v>
      </c>
      <c r="E77" s="12">
        <v>127.5</v>
      </c>
      <c r="F77" s="12" t="s">
        <v>125</v>
      </c>
      <c r="G77" s="12">
        <v>117.2</v>
      </c>
      <c r="H77" s="12">
        <v>99.7</v>
      </c>
      <c r="I77" s="12">
        <v>91</v>
      </c>
      <c r="J77" s="12">
        <v>92.5</v>
      </c>
      <c r="K77" s="12">
        <v>95.4</v>
      </c>
      <c r="L77" s="75">
        <v>101.5</v>
      </c>
      <c r="M77" s="319">
        <v>96.85</v>
      </c>
      <c r="N77" s="319">
        <v>102</v>
      </c>
      <c r="O77" s="75">
        <v>104</v>
      </c>
      <c r="P77" s="75" t="s">
        <v>125</v>
      </c>
      <c r="Q77" s="267">
        <f t="shared" si="4"/>
        <v>-0.29347826086956519</v>
      </c>
      <c r="R77" s="268">
        <f t="shared" si="5"/>
        <v>1.9607843137254902E-2</v>
      </c>
      <c r="S77" s="9"/>
      <c r="U77"/>
    </row>
    <row r="78" spans="1:21" x14ac:dyDescent="0.25">
      <c r="A78" s="9" t="s">
        <v>7</v>
      </c>
      <c r="B78" s="12">
        <v>193.25</v>
      </c>
      <c r="C78" s="12">
        <v>191.4</v>
      </c>
      <c r="D78" s="12" t="s">
        <v>125</v>
      </c>
      <c r="E78" s="12">
        <v>181.1</v>
      </c>
      <c r="F78" s="12" t="s">
        <v>125</v>
      </c>
      <c r="G78" s="12">
        <v>183.3</v>
      </c>
      <c r="H78" s="12">
        <v>159.155</v>
      </c>
      <c r="I78" s="12">
        <v>154.5</v>
      </c>
      <c r="J78" s="12">
        <v>145</v>
      </c>
      <c r="K78" s="12">
        <v>144.1</v>
      </c>
      <c r="L78" s="75">
        <v>146.22</v>
      </c>
      <c r="M78" s="319">
        <v>144.69999999999999</v>
      </c>
      <c r="N78" s="319">
        <v>142</v>
      </c>
      <c r="O78" s="75">
        <v>141</v>
      </c>
      <c r="P78" s="75" t="s">
        <v>125</v>
      </c>
      <c r="Q78" s="267">
        <f t="shared" si="4"/>
        <v>-0.26332288401253923</v>
      </c>
      <c r="R78" s="268">
        <f t="shared" si="5"/>
        <v>-7.0422535211267607E-3</v>
      </c>
      <c r="S78" s="9"/>
      <c r="U78"/>
    </row>
    <row r="79" spans="1:21" x14ac:dyDescent="0.25">
      <c r="A79" s="9" t="s">
        <v>8</v>
      </c>
      <c r="B79" s="12">
        <v>166.15</v>
      </c>
      <c r="C79" s="12">
        <v>214.65</v>
      </c>
      <c r="D79" s="12" t="s">
        <v>125</v>
      </c>
      <c r="E79" s="12">
        <v>189.9</v>
      </c>
      <c r="F79" s="12" t="s">
        <v>125</v>
      </c>
      <c r="G79" s="12">
        <v>159.6</v>
      </c>
      <c r="H79" s="12">
        <v>147.26</v>
      </c>
      <c r="I79" s="12">
        <v>142.9</v>
      </c>
      <c r="J79" s="12">
        <v>133.6</v>
      </c>
      <c r="K79" s="12">
        <v>124.1</v>
      </c>
      <c r="L79" s="75">
        <v>122</v>
      </c>
      <c r="M79" s="319">
        <v>120.4</v>
      </c>
      <c r="N79" s="319">
        <v>116</v>
      </c>
      <c r="O79" s="75">
        <v>113</v>
      </c>
      <c r="P79" s="75" t="s">
        <v>125</v>
      </c>
      <c r="Q79" s="267">
        <f t="shared" si="4"/>
        <v>-0.47356161192639179</v>
      </c>
      <c r="R79" s="268">
        <f t="shared" si="5"/>
        <v>-2.5862068965517241E-2</v>
      </c>
      <c r="S79" s="9"/>
      <c r="U79"/>
    </row>
    <row r="80" spans="1:21" s="62" customFormat="1" x14ac:dyDescent="0.25">
      <c r="A80" s="10" t="s">
        <v>23</v>
      </c>
      <c r="B80" s="11">
        <v>1014.35</v>
      </c>
      <c r="C80" s="11">
        <v>1224.1199999999999</v>
      </c>
      <c r="D80" s="11" t="s">
        <v>125</v>
      </c>
      <c r="E80" s="11">
        <v>1157.48</v>
      </c>
      <c r="F80" s="11" t="s">
        <v>125</v>
      </c>
      <c r="G80" s="11">
        <v>1086.4000000000001</v>
      </c>
      <c r="H80" s="11">
        <v>957.51</v>
      </c>
      <c r="I80" s="11">
        <v>909.7</v>
      </c>
      <c r="J80" s="11">
        <v>879.71</v>
      </c>
      <c r="K80" s="11">
        <v>835.1</v>
      </c>
      <c r="L80" s="47">
        <v>845.55</v>
      </c>
      <c r="M80" s="320">
        <v>796.21999999999991</v>
      </c>
      <c r="N80" s="320">
        <v>780.5</v>
      </c>
      <c r="O80" s="47">
        <v>798</v>
      </c>
      <c r="P80" s="47" t="s">
        <v>125</v>
      </c>
      <c r="Q80" s="267">
        <f t="shared" si="4"/>
        <v>-0.34810312714439756</v>
      </c>
      <c r="R80" s="268">
        <f t="shared" si="5"/>
        <v>2.2421524663677129E-2</v>
      </c>
      <c r="S80" s="10"/>
      <c r="T80" s="2"/>
      <c r="U80" s="497">
        <f>SUM((O80-E80)/E80)</f>
        <v>-0.31057124097176625</v>
      </c>
    </row>
    <row r="81" spans="1:37" x14ac:dyDescent="0.25">
      <c r="A81" s="25" t="s">
        <v>819</v>
      </c>
    </row>
    <row r="82" spans="1:37" ht="14.25" customHeight="1" x14ac:dyDescent="0.25">
      <c r="A82" s="745" t="s">
        <v>737</v>
      </c>
      <c r="B82" s="745"/>
      <c r="C82" s="745"/>
      <c r="D82" s="745"/>
      <c r="E82" s="745"/>
      <c r="F82" s="745"/>
      <c r="G82" s="745"/>
      <c r="H82" s="745"/>
      <c r="I82" s="745"/>
      <c r="J82" s="745"/>
      <c r="K82" s="745"/>
      <c r="L82" s="745"/>
      <c r="M82" s="745"/>
      <c r="N82" s="745"/>
      <c r="O82" s="745"/>
      <c r="P82" s="745"/>
      <c r="Q82" s="745"/>
      <c r="R82" s="745"/>
    </row>
    <row r="83" spans="1:37" x14ac:dyDescent="0.25">
      <c r="A83" s="25" t="s">
        <v>738</v>
      </c>
    </row>
    <row r="84" spans="1:37" x14ac:dyDescent="0.25">
      <c r="A84" s="25" t="s">
        <v>1057</v>
      </c>
      <c r="B84" s="523"/>
      <c r="C84" s="523"/>
      <c r="D84" s="523"/>
      <c r="E84" s="523"/>
      <c r="F84" s="523"/>
      <c r="G84" s="523"/>
      <c r="H84" s="523"/>
      <c r="I84" s="523"/>
      <c r="J84" s="523"/>
      <c r="K84" s="523"/>
      <c r="L84" s="523"/>
      <c r="M84" s="523"/>
      <c r="N84" s="523"/>
      <c r="O84" s="523"/>
      <c r="P84" s="523"/>
      <c r="Q84" s="523"/>
      <c r="R84" s="523"/>
      <c r="S84" s="523"/>
      <c r="T84" s="523"/>
    </row>
    <row r="85" spans="1:37" x14ac:dyDescent="0.25">
      <c r="A85" s="25" t="s">
        <v>413</v>
      </c>
    </row>
    <row r="86" spans="1:37" ht="6" customHeight="1" x14ac:dyDescent="0.25">
      <c r="A86" s="99"/>
      <c r="B86" s="100"/>
      <c r="C86" s="100"/>
      <c r="D86" s="100"/>
      <c r="E86" s="100"/>
      <c r="F86" s="100"/>
      <c r="G86" s="100"/>
      <c r="H86" s="100"/>
      <c r="I86" s="100"/>
      <c r="J86" s="100"/>
      <c r="K86" s="113"/>
      <c r="L86" s="100"/>
      <c r="M86" s="100"/>
      <c r="N86" s="100"/>
      <c r="O86" s="100"/>
      <c r="P86" s="100"/>
      <c r="Q86" s="100"/>
      <c r="R86" s="100"/>
      <c r="S86" s="100"/>
      <c r="T86" s="100"/>
    </row>
    <row r="88" spans="1:37" ht="19.5" customHeight="1" x14ac:dyDescent="0.35">
      <c r="A88" s="729" t="s">
        <v>703</v>
      </c>
      <c r="B88" s="730"/>
      <c r="C88" s="730"/>
      <c r="D88" s="730"/>
      <c r="E88" s="730"/>
      <c r="F88" s="730"/>
      <c r="G88" s="730"/>
      <c r="H88" s="730"/>
      <c r="I88" s="730"/>
      <c r="J88" s="730"/>
      <c r="K88" s="730"/>
      <c r="L88" s="730"/>
      <c r="M88" s="730"/>
      <c r="N88" s="730"/>
      <c r="O88" s="730"/>
      <c r="P88" s="730"/>
      <c r="Q88" s="731"/>
      <c r="T88" s="24"/>
    </row>
    <row r="89" spans="1:37" ht="30" x14ac:dyDescent="0.25">
      <c r="A89" s="487" t="s">
        <v>341</v>
      </c>
      <c r="B89" s="325">
        <v>1998</v>
      </c>
      <c r="C89" s="325">
        <v>2003</v>
      </c>
      <c r="D89" s="493" t="s">
        <v>555</v>
      </c>
      <c r="E89" s="325">
        <v>2008</v>
      </c>
      <c r="F89" s="325">
        <v>2009</v>
      </c>
      <c r="G89" s="325">
        <v>2010</v>
      </c>
      <c r="H89" s="325">
        <v>2011</v>
      </c>
      <c r="I89" s="325">
        <v>2012</v>
      </c>
      <c r="J89" s="325">
        <v>2013</v>
      </c>
      <c r="K89" s="325">
        <v>2014</v>
      </c>
      <c r="L89" s="325">
        <v>2015</v>
      </c>
      <c r="M89" s="325">
        <v>2016</v>
      </c>
      <c r="N89" s="325">
        <v>2017</v>
      </c>
      <c r="O89" s="325">
        <v>2018</v>
      </c>
      <c r="P89" s="478" t="s">
        <v>1056</v>
      </c>
      <c r="Q89" s="478" t="s">
        <v>1055</v>
      </c>
    </row>
    <row r="90" spans="1:37" x14ac:dyDescent="0.25">
      <c r="A90" s="103" t="s">
        <v>706</v>
      </c>
      <c r="B90" s="110" t="s">
        <v>125</v>
      </c>
      <c r="C90" s="110" t="s">
        <v>125</v>
      </c>
      <c r="D90" s="110" t="s">
        <v>125</v>
      </c>
      <c r="E90" s="110" t="s">
        <v>125</v>
      </c>
      <c r="F90" s="104">
        <v>505</v>
      </c>
      <c r="G90" s="104">
        <v>485</v>
      </c>
      <c r="H90" s="104">
        <v>442</v>
      </c>
      <c r="I90" s="104">
        <v>442</v>
      </c>
      <c r="J90" s="110" t="s">
        <v>125</v>
      </c>
      <c r="K90" s="108">
        <v>439</v>
      </c>
      <c r="L90" s="110" t="s">
        <v>125</v>
      </c>
      <c r="M90" s="314" t="s">
        <v>125</v>
      </c>
      <c r="N90" s="488">
        <v>407</v>
      </c>
      <c r="O90" s="488">
        <v>409</v>
      </c>
      <c r="P90" s="492">
        <f>SUM((O90-F90)/F90)</f>
        <v>-0.1900990099009901</v>
      </c>
      <c r="Q90" s="491">
        <f>SUM((O90-N90)/N90)</f>
        <v>4.9140049140049139E-3</v>
      </c>
      <c r="S90" s="107"/>
      <c r="T90" s="107"/>
      <c r="U90" s="417"/>
      <c r="V90" s="417"/>
      <c r="W90" s="417"/>
      <c r="X90" s="418"/>
      <c r="Y90" s="417"/>
      <c r="Z90" s="418"/>
      <c r="AA90" s="417"/>
      <c r="AB90" s="417"/>
      <c r="AC90" s="417"/>
      <c r="AD90" s="418"/>
      <c r="AE90" s="417"/>
      <c r="AF90" s="417"/>
      <c r="AG90" s="33"/>
      <c r="AH90" s="33"/>
      <c r="AI90" s="33"/>
      <c r="AJ90" s="33"/>
      <c r="AK90" s="33"/>
    </row>
    <row r="91" spans="1:37" x14ac:dyDescent="0.25">
      <c r="A91" s="109" t="s">
        <v>353</v>
      </c>
      <c r="B91" s="110" t="s">
        <v>125</v>
      </c>
      <c r="C91" s="110" t="s">
        <v>125</v>
      </c>
      <c r="D91" s="110" t="s">
        <v>125</v>
      </c>
      <c r="E91" s="110" t="s">
        <v>125</v>
      </c>
      <c r="F91" s="108">
        <v>2105</v>
      </c>
      <c r="G91" s="108">
        <v>2105</v>
      </c>
      <c r="H91" s="108">
        <v>2105</v>
      </c>
      <c r="I91" s="108">
        <v>2105</v>
      </c>
      <c r="J91" s="110" t="s">
        <v>125</v>
      </c>
      <c r="K91" s="108">
        <v>1495</v>
      </c>
      <c r="L91" s="110" t="s">
        <v>125</v>
      </c>
      <c r="M91" s="314" t="s">
        <v>125</v>
      </c>
      <c r="N91" s="488">
        <v>1495</v>
      </c>
      <c r="O91" s="488">
        <v>1495</v>
      </c>
      <c r="P91" s="492">
        <f>SUM((O91-F91)/F91)</f>
        <v>-0.28978622327790976</v>
      </c>
      <c r="Q91" s="492">
        <f>SUM((O91-N91)/N91)</f>
        <v>0</v>
      </c>
      <c r="S91" s="107"/>
      <c r="T91" s="107"/>
      <c r="U91" s="417"/>
      <c r="V91" s="417"/>
      <c r="W91" s="417"/>
      <c r="X91" s="418"/>
      <c r="Y91" s="417"/>
      <c r="Z91" s="418"/>
      <c r="AA91" s="417"/>
      <c r="AB91" s="417"/>
      <c r="AC91" s="417"/>
      <c r="AD91" s="418"/>
      <c r="AE91" s="417"/>
      <c r="AF91" s="417"/>
      <c r="AG91" s="33"/>
      <c r="AH91" s="33"/>
      <c r="AI91" s="33"/>
      <c r="AJ91" s="33"/>
      <c r="AK91" s="33"/>
    </row>
    <row r="92" spans="1:37" x14ac:dyDescent="0.25">
      <c r="A92" s="109" t="s">
        <v>741</v>
      </c>
      <c r="B92" s="110" t="s">
        <v>125</v>
      </c>
      <c r="C92" s="110" t="s">
        <v>125</v>
      </c>
      <c r="D92" s="110" t="s">
        <v>125</v>
      </c>
      <c r="E92" s="110" t="s">
        <v>125</v>
      </c>
      <c r="F92" s="108">
        <v>3323</v>
      </c>
      <c r="G92" s="108">
        <v>3404</v>
      </c>
      <c r="H92" s="108">
        <v>3225</v>
      </c>
      <c r="I92" s="108">
        <v>3393</v>
      </c>
      <c r="J92" s="110" t="s">
        <v>125</v>
      </c>
      <c r="K92" s="108">
        <v>2896</v>
      </c>
      <c r="L92" s="110" t="s">
        <v>125</v>
      </c>
      <c r="M92" s="315">
        <v>3844</v>
      </c>
      <c r="N92" s="488">
        <v>4351</v>
      </c>
      <c r="O92" s="488">
        <v>4908</v>
      </c>
      <c r="P92" s="492">
        <f>SUM((O92-F92)/F92)</f>
        <v>0.47697863376467048</v>
      </c>
      <c r="Q92" s="492">
        <f>SUM((O92-N92)/N92)</f>
        <v>0.12801654792001838</v>
      </c>
      <c r="S92" s="107"/>
      <c r="T92" s="107"/>
      <c r="U92" s="417"/>
      <c r="V92" s="417"/>
      <c r="W92" s="417"/>
      <c r="X92" s="418"/>
      <c r="Y92" s="417"/>
      <c r="Z92" s="418"/>
      <c r="AA92" s="417"/>
      <c r="AB92" s="417"/>
      <c r="AC92" s="417"/>
      <c r="AD92" s="418"/>
      <c r="AE92" s="417"/>
      <c r="AF92" s="417"/>
      <c r="AG92" s="33"/>
      <c r="AH92" s="33"/>
      <c r="AI92" s="33"/>
      <c r="AJ92" s="33"/>
      <c r="AK92" s="33"/>
    </row>
    <row r="93" spans="1:37" x14ac:dyDescent="0.25">
      <c r="A93" s="10" t="s">
        <v>416</v>
      </c>
      <c r="B93" s="11">
        <v>4425</v>
      </c>
      <c r="C93" s="11">
        <v>5712</v>
      </c>
      <c r="D93" s="494" t="s">
        <v>125</v>
      </c>
      <c r="E93" s="11">
        <v>6865</v>
      </c>
      <c r="F93" s="11">
        <v>5933</v>
      </c>
      <c r="G93" s="11">
        <v>5994</v>
      </c>
      <c r="H93" s="11">
        <v>5772</v>
      </c>
      <c r="I93" s="11">
        <v>5940</v>
      </c>
      <c r="J93" s="111" t="s">
        <v>125</v>
      </c>
      <c r="K93" s="112">
        <v>4830</v>
      </c>
      <c r="L93" s="112">
        <v>5452</v>
      </c>
      <c r="M93" s="317">
        <v>5755</v>
      </c>
      <c r="N93" s="489">
        <v>6253</v>
      </c>
      <c r="O93" s="490">
        <v>6812</v>
      </c>
      <c r="P93" s="492">
        <f>SUM((O93-F93)/F93)</f>
        <v>0.14815439069610653</v>
      </c>
      <c r="Q93" s="492">
        <f>SUM((O93-N93)/N93)</f>
        <v>8.9397089397089402E-2</v>
      </c>
    </row>
    <row r="94" spans="1:37" x14ac:dyDescent="0.25">
      <c r="A94" s="25" t="s">
        <v>974</v>
      </c>
    </row>
    <row r="95" spans="1:37" x14ac:dyDescent="0.25">
      <c r="P95" s="8"/>
      <c r="Q95" s="106"/>
      <c r="R95" s="107"/>
      <c r="S95" s="107"/>
      <c r="T95" s="107"/>
      <c r="U95" s="417"/>
      <c r="V95" s="417"/>
      <c r="W95" s="417"/>
      <c r="X95" s="418"/>
      <c r="Y95" s="417"/>
      <c r="Z95" s="418"/>
      <c r="AA95" s="417"/>
      <c r="AB95" s="417"/>
      <c r="AC95" s="417"/>
      <c r="AD95" s="418"/>
      <c r="AE95" s="417"/>
      <c r="AF95" s="417"/>
      <c r="AG95" s="33"/>
      <c r="AH95" s="33"/>
      <c r="AI95" s="33"/>
      <c r="AJ95" s="33"/>
      <c r="AK95" s="33"/>
    </row>
    <row r="96" spans="1:37" x14ac:dyDescent="0.25">
      <c r="A96" s="17" t="s">
        <v>507</v>
      </c>
      <c r="B96" s="17"/>
      <c r="C96" s="17"/>
      <c r="D96" s="17">
        <v>2007</v>
      </c>
      <c r="E96" s="17">
        <v>2008</v>
      </c>
      <c r="F96" s="17">
        <v>2009</v>
      </c>
      <c r="G96" s="17">
        <v>2010</v>
      </c>
      <c r="H96" s="17">
        <v>2011</v>
      </c>
      <c r="I96" s="17">
        <v>2012</v>
      </c>
      <c r="J96" s="17">
        <v>2013</v>
      </c>
      <c r="K96" s="17">
        <v>2014</v>
      </c>
      <c r="L96" s="17">
        <v>2015</v>
      </c>
      <c r="M96" s="17">
        <v>2016</v>
      </c>
      <c r="N96" s="17">
        <v>2017</v>
      </c>
      <c r="O96" s="469">
        <v>2018</v>
      </c>
      <c r="P96" s="8"/>
      <c r="Q96" s="106"/>
      <c r="R96" s="107"/>
      <c r="S96" s="107"/>
      <c r="T96" s="107"/>
      <c r="U96" s="417"/>
      <c r="V96" s="417"/>
      <c r="W96" s="417"/>
      <c r="X96" s="418"/>
      <c r="Y96" s="417"/>
      <c r="Z96" s="418"/>
      <c r="AA96" s="417"/>
      <c r="AB96" s="417"/>
      <c r="AC96" s="417"/>
      <c r="AD96" s="418"/>
      <c r="AE96" s="417"/>
      <c r="AF96" s="417"/>
      <c r="AG96" s="33"/>
      <c r="AH96" s="33"/>
      <c r="AI96" s="33"/>
      <c r="AJ96" s="33"/>
      <c r="AK96" s="33"/>
    </row>
    <row r="97" spans="1:37" x14ac:dyDescent="0.25">
      <c r="A97" s="9" t="s">
        <v>417</v>
      </c>
      <c r="B97" s="9"/>
      <c r="C97" s="9"/>
      <c r="D97" s="9"/>
      <c r="E97" s="9"/>
      <c r="F97" s="9"/>
      <c r="G97" s="9"/>
      <c r="H97" s="9"/>
      <c r="I97" s="9"/>
      <c r="J97" s="9"/>
      <c r="K97" s="9"/>
      <c r="L97" s="9"/>
      <c r="M97" s="9"/>
      <c r="N97" s="9"/>
      <c r="O97" s="486"/>
      <c r="P97" s="8"/>
      <c r="Q97" s="8"/>
      <c r="R97" s="8"/>
      <c r="S97" s="8"/>
      <c r="T97" s="8"/>
      <c r="U97" s="33"/>
      <c r="V97" s="33"/>
      <c r="W97" s="33"/>
      <c r="X97" s="33"/>
      <c r="Y97" s="33"/>
      <c r="Z97" s="33"/>
      <c r="AA97" s="33"/>
      <c r="AB97" s="33"/>
      <c r="AC97" s="33"/>
      <c r="AD97" s="33"/>
      <c r="AE97" s="33"/>
      <c r="AF97" s="33"/>
      <c r="AG97" s="33"/>
      <c r="AH97" s="33"/>
      <c r="AI97" s="33"/>
      <c r="AJ97" s="33"/>
      <c r="AK97" s="33"/>
    </row>
    <row r="98" spans="1:37" x14ac:dyDescent="0.25">
      <c r="A98" s="9"/>
      <c r="B98" s="9" t="s">
        <v>418</v>
      </c>
      <c r="C98" s="21"/>
      <c r="D98" s="21">
        <v>0.41</v>
      </c>
      <c r="E98" s="87" t="s">
        <v>125</v>
      </c>
      <c r="F98" s="87" t="s">
        <v>125</v>
      </c>
      <c r="G98" s="87" t="s">
        <v>125</v>
      </c>
      <c r="H98" s="87" t="s">
        <v>125</v>
      </c>
      <c r="I98" s="21">
        <v>0.46</v>
      </c>
      <c r="J98" s="87" t="s">
        <v>125</v>
      </c>
      <c r="K98" s="87" t="s">
        <v>125</v>
      </c>
      <c r="L98" s="87" t="s">
        <v>125</v>
      </c>
      <c r="M98" s="87" t="s">
        <v>125</v>
      </c>
      <c r="N98" s="87" t="s">
        <v>125</v>
      </c>
      <c r="O98" s="486" t="s">
        <v>125</v>
      </c>
      <c r="P98" s="42"/>
      <c r="Q98" s="42"/>
      <c r="R98" s="8"/>
      <c r="S98" s="8"/>
      <c r="T98" s="8"/>
      <c r="U98" s="33"/>
      <c r="V98" s="33"/>
      <c r="W98" s="33"/>
      <c r="X98" s="33"/>
      <c r="Y98" s="33"/>
      <c r="Z98" s="33"/>
      <c r="AA98" s="33"/>
      <c r="AB98" s="33"/>
      <c r="AC98" s="33"/>
      <c r="AD98" s="33"/>
      <c r="AE98" s="33"/>
      <c r="AF98" s="33"/>
      <c r="AG98" s="33"/>
      <c r="AH98" s="33"/>
      <c r="AI98" s="33"/>
      <c r="AJ98" s="33"/>
      <c r="AK98" s="33"/>
    </row>
    <row r="99" spans="1:37" x14ac:dyDescent="0.25">
      <c r="A99" s="9"/>
      <c r="B99" s="9" t="s">
        <v>419</v>
      </c>
      <c r="C99" s="21"/>
      <c r="D99" s="21">
        <v>0.59</v>
      </c>
      <c r="E99" s="87" t="s">
        <v>125</v>
      </c>
      <c r="F99" s="87" t="s">
        <v>125</v>
      </c>
      <c r="G99" s="87" t="s">
        <v>125</v>
      </c>
      <c r="H99" s="87" t="s">
        <v>125</v>
      </c>
      <c r="I99" s="21">
        <v>0.54</v>
      </c>
      <c r="J99" s="87" t="s">
        <v>125</v>
      </c>
      <c r="K99" s="87" t="s">
        <v>125</v>
      </c>
      <c r="L99" s="87" t="s">
        <v>125</v>
      </c>
      <c r="M99" s="87" t="s">
        <v>125</v>
      </c>
      <c r="N99" s="87" t="s">
        <v>125</v>
      </c>
      <c r="O99" s="486" t="s">
        <v>125</v>
      </c>
    </row>
    <row r="100" spans="1:37" x14ac:dyDescent="0.25">
      <c r="A100" s="9" t="s">
        <v>420</v>
      </c>
      <c r="B100" s="9"/>
      <c r="C100" s="21"/>
      <c r="D100" s="21"/>
      <c r="E100" s="87"/>
      <c r="F100" s="87"/>
      <c r="G100" s="87"/>
      <c r="H100" s="87"/>
      <c r="I100" s="21"/>
      <c r="J100" s="87"/>
      <c r="K100" s="87"/>
      <c r="L100" s="87"/>
      <c r="M100" s="87"/>
      <c r="N100" s="87"/>
      <c r="O100" s="486"/>
    </row>
    <row r="101" spans="1:37" x14ac:dyDescent="0.25">
      <c r="A101" s="9"/>
      <c r="B101" s="9" t="s">
        <v>421</v>
      </c>
      <c r="C101" s="21"/>
      <c r="D101" s="21">
        <v>0.01</v>
      </c>
      <c r="E101" s="87" t="s">
        <v>125</v>
      </c>
      <c r="F101" s="87" t="s">
        <v>125</v>
      </c>
      <c r="G101" s="87" t="s">
        <v>125</v>
      </c>
      <c r="H101" s="87" t="s">
        <v>125</v>
      </c>
      <c r="I101" s="21">
        <v>0.01</v>
      </c>
      <c r="J101" s="87" t="s">
        <v>125</v>
      </c>
      <c r="K101" s="87" t="s">
        <v>125</v>
      </c>
      <c r="L101" s="87" t="s">
        <v>125</v>
      </c>
      <c r="M101" s="87" t="s">
        <v>125</v>
      </c>
      <c r="N101" s="87" t="s">
        <v>125</v>
      </c>
      <c r="O101" s="486" t="s">
        <v>125</v>
      </c>
    </row>
    <row r="102" spans="1:37" x14ac:dyDescent="0.25">
      <c r="A102" s="9" t="s">
        <v>422</v>
      </c>
      <c r="B102" s="9"/>
      <c r="C102" s="21"/>
      <c r="D102" s="21"/>
      <c r="E102" s="87"/>
      <c r="F102" s="87"/>
      <c r="G102" s="87"/>
      <c r="H102" s="87"/>
      <c r="I102" s="21"/>
      <c r="J102" s="87"/>
      <c r="K102" s="87"/>
      <c r="L102" s="87"/>
      <c r="M102" s="87"/>
      <c r="N102" s="87"/>
      <c r="O102" s="486"/>
    </row>
    <row r="103" spans="1:37" x14ac:dyDescent="0.25">
      <c r="A103" s="9"/>
      <c r="B103" s="9" t="s">
        <v>423</v>
      </c>
      <c r="C103" s="21"/>
      <c r="D103" s="21">
        <v>0.02</v>
      </c>
      <c r="E103" s="87" t="s">
        <v>125</v>
      </c>
      <c r="F103" s="87" t="s">
        <v>125</v>
      </c>
      <c r="G103" s="87" t="s">
        <v>125</v>
      </c>
      <c r="H103" s="87" t="s">
        <v>125</v>
      </c>
      <c r="I103" s="21">
        <v>0.02</v>
      </c>
      <c r="J103" s="87" t="s">
        <v>125</v>
      </c>
      <c r="K103" s="87" t="s">
        <v>125</v>
      </c>
      <c r="L103" s="87" t="s">
        <v>125</v>
      </c>
      <c r="M103" s="87" t="s">
        <v>125</v>
      </c>
      <c r="N103" s="87" t="s">
        <v>125</v>
      </c>
      <c r="O103" s="486" t="s">
        <v>125</v>
      </c>
    </row>
    <row r="104" spans="1:37" x14ac:dyDescent="0.25">
      <c r="A104" s="9" t="s">
        <v>424</v>
      </c>
      <c r="B104" s="9"/>
      <c r="C104" s="21"/>
      <c r="D104" s="21"/>
      <c r="E104" s="87"/>
      <c r="F104" s="87"/>
      <c r="G104" s="87"/>
      <c r="H104" s="87"/>
      <c r="I104" s="21"/>
      <c r="J104" s="87"/>
      <c r="K104" s="87"/>
      <c r="L104" s="87"/>
      <c r="M104" s="87"/>
      <c r="N104" s="87"/>
      <c r="O104" s="486"/>
    </row>
    <row r="105" spans="1:37" x14ac:dyDescent="0.25">
      <c r="A105" s="9"/>
      <c r="B105" s="9" t="s">
        <v>425</v>
      </c>
      <c r="C105" s="21"/>
      <c r="D105" s="21">
        <v>0.1</v>
      </c>
      <c r="E105" s="87" t="s">
        <v>125</v>
      </c>
      <c r="F105" s="87" t="s">
        <v>125</v>
      </c>
      <c r="G105" s="87" t="s">
        <v>125</v>
      </c>
      <c r="H105" s="87" t="s">
        <v>125</v>
      </c>
      <c r="I105" s="21">
        <v>0.11</v>
      </c>
      <c r="J105" s="87" t="s">
        <v>125</v>
      </c>
      <c r="K105" s="87" t="s">
        <v>125</v>
      </c>
      <c r="L105" s="87" t="s">
        <v>125</v>
      </c>
      <c r="M105" s="87" t="s">
        <v>125</v>
      </c>
      <c r="N105" s="87" t="s">
        <v>125</v>
      </c>
      <c r="O105" s="486" t="s">
        <v>125</v>
      </c>
    </row>
    <row r="106" spans="1:37" x14ac:dyDescent="0.25">
      <c r="A106" s="9"/>
      <c r="B106" s="9" t="s">
        <v>426</v>
      </c>
      <c r="C106" s="21"/>
      <c r="D106" s="21">
        <v>0.17</v>
      </c>
      <c r="E106" s="87" t="s">
        <v>125</v>
      </c>
      <c r="F106" s="87" t="s">
        <v>125</v>
      </c>
      <c r="G106" s="87" t="s">
        <v>125</v>
      </c>
      <c r="H106" s="87" t="s">
        <v>125</v>
      </c>
      <c r="I106" s="21">
        <v>0.1</v>
      </c>
      <c r="J106" s="87" t="s">
        <v>125</v>
      </c>
      <c r="K106" s="87" t="s">
        <v>125</v>
      </c>
      <c r="L106" s="87" t="s">
        <v>125</v>
      </c>
      <c r="M106" s="87" t="s">
        <v>125</v>
      </c>
      <c r="N106" s="87" t="s">
        <v>125</v>
      </c>
      <c r="O106" s="486" t="s">
        <v>125</v>
      </c>
    </row>
    <row r="107" spans="1:37" x14ac:dyDescent="0.25">
      <c r="A107" s="9"/>
      <c r="B107" s="9" t="s">
        <v>427</v>
      </c>
      <c r="C107" s="21"/>
      <c r="D107" s="21">
        <v>0.15</v>
      </c>
      <c r="E107" s="87" t="s">
        <v>125</v>
      </c>
      <c r="F107" s="87" t="s">
        <v>125</v>
      </c>
      <c r="G107" s="87" t="s">
        <v>125</v>
      </c>
      <c r="H107" s="87" t="s">
        <v>125</v>
      </c>
      <c r="I107" s="21">
        <v>0.14000000000000001</v>
      </c>
      <c r="J107" s="87" t="s">
        <v>125</v>
      </c>
      <c r="K107" s="87" t="s">
        <v>125</v>
      </c>
      <c r="L107" s="87" t="s">
        <v>125</v>
      </c>
      <c r="M107" s="87" t="s">
        <v>125</v>
      </c>
      <c r="N107" s="87" t="s">
        <v>125</v>
      </c>
      <c r="O107" s="486" t="s">
        <v>125</v>
      </c>
    </row>
    <row r="108" spans="1:37" x14ac:dyDescent="0.25">
      <c r="A108" s="9"/>
      <c r="B108" s="9" t="s">
        <v>428</v>
      </c>
      <c r="C108" s="21"/>
      <c r="D108" s="21">
        <v>0.51</v>
      </c>
      <c r="E108" s="87" t="s">
        <v>125</v>
      </c>
      <c r="F108" s="87" t="s">
        <v>125</v>
      </c>
      <c r="G108" s="87" t="s">
        <v>125</v>
      </c>
      <c r="H108" s="87" t="s">
        <v>125</v>
      </c>
      <c r="I108" s="21">
        <v>0.59</v>
      </c>
      <c r="J108" s="87" t="s">
        <v>125</v>
      </c>
      <c r="K108" s="87" t="s">
        <v>125</v>
      </c>
      <c r="L108" s="87" t="s">
        <v>125</v>
      </c>
      <c r="M108" s="87" t="s">
        <v>125</v>
      </c>
      <c r="N108" s="87" t="s">
        <v>125</v>
      </c>
      <c r="O108" s="486" t="s">
        <v>125</v>
      </c>
    </row>
    <row r="109" spans="1:37" x14ac:dyDescent="0.25">
      <c r="A109" s="9"/>
      <c r="B109" s="9" t="s">
        <v>353</v>
      </c>
      <c r="C109" s="21"/>
      <c r="D109" s="21">
        <v>0.08</v>
      </c>
      <c r="E109" s="87" t="s">
        <v>125</v>
      </c>
      <c r="F109" s="87" t="s">
        <v>125</v>
      </c>
      <c r="G109" s="87" t="s">
        <v>125</v>
      </c>
      <c r="H109" s="87" t="s">
        <v>125</v>
      </c>
      <c r="I109" s="21">
        <v>6.0000000000000053E-2</v>
      </c>
      <c r="J109" s="87" t="s">
        <v>125</v>
      </c>
      <c r="K109" s="87" t="s">
        <v>125</v>
      </c>
      <c r="L109" s="87" t="s">
        <v>125</v>
      </c>
      <c r="M109" s="87" t="s">
        <v>125</v>
      </c>
      <c r="N109" s="87" t="s">
        <v>125</v>
      </c>
      <c r="O109" s="486" t="s">
        <v>125</v>
      </c>
    </row>
    <row r="110" spans="1:37" x14ac:dyDescent="0.25">
      <c r="A110" s="9" t="s">
        <v>429</v>
      </c>
      <c r="B110" s="9"/>
      <c r="C110" s="9"/>
      <c r="D110" s="9"/>
      <c r="E110" s="64"/>
      <c r="F110" s="64"/>
      <c r="G110" s="64"/>
      <c r="H110" s="64"/>
      <c r="I110" s="9"/>
      <c r="J110" s="64"/>
      <c r="K110" s="64"/>
      <c r="L110" s="271"/>
      <c r="M110" s="272"/>
      <c r="N110" s="486"/>
      <c r="O110" s="486"/>
    </row>
    <row r="111" spans="1:37" x14ac:dyDescent="0.25">
      <c r="A111" s="9"/>
      <c r="B111" s="9" t="s">
        <v>430</v>
      </c>
      <c r="C111" s="26"/>
      <c r="D111" s="26">
        <v>20000</v>
      </c>
      <c r="E111" s="87" t="s">
        <v>125</v>
      </c>
      <c r="F111" s="87" t="s">
        <v>125</v>
      </c>
      <c r="G111" s="87" t="s">
        <v>125</v>
      </c>
      <c r="H111" s="87" t="s">
        <v>125</v>
      </c>
      <c r="I111" s="21" t="s">
        <v>696</v>
      </c>
      <c r="J111" s="87" t="s">
        <v>125</v>
      </c>
      <c r="K111" s="87" t="s">
        <v>125</v>
      </c>
      <c r="L111" s="87" t="s">
        <v>125</v>
      </c>
      <c r="M111" s="87" t="s">
        <v>125</v>
      </c>
      <c r="N111" s="87" t="s">
        <v>125</v>
      </c>
      <c r="O111" s="486" t="s">
        <v>125</v>
      </c>
    </row>
    <row r="112" spans="1:37" x14ac:dyDescent="0.25">
      <c r="A112" s="25" t="s">
        <v>431</v>
      </c>
    </row>
    <row r="113" spans="1:20" ht="8.25" customHeight="1" x14ac:dyDescent="0.25">
      <c r="A113" s="99"/>
      <c r="B113" s="100"/>
      <c r="C113" s="100"/>
      <c r="D113" s="100"/>
      <c r="E113" s="100"/>
      <c r="F113" s="100"/>
      <c r="G113" s="100"/>
      <c r="H113" s="100"/>
      <c r="I113" s="100"/>
      <c r="J113" s="100"/>
      <c r="K113" s="100"/>
      <c r="L113" s="100"/>
      <c r="M113" s="100"/>
      <c r="N113" s="100"/>
      <c r="O113" s="100"/>
      <c r="P113" s="100"/>
      <c r="Q113" s="100"/>
      <c r="R113" s="100"/>
      <c r="S113" s="100"/>
      <c r="T113" s="100"/>
    </row>
    <row r="115" spans="1:20" ht="26.25" x14ac:dyDescent="0.4">
      <c r="A115" s="19" t="s">
        <v>432</v>
      </c>
      <c r="B115" s="19"/>
      <c r="C115" s="19"/>
      <c r="D115" s="495"/>
      <c r="E115" s="495"/>
      <c r="F115" s="495"/>
      <c r="G115" s="495"/>
      <c r="H115" s="495"/>
      <c r="I115" s="495"/>
      <c r="J115" s="495"/>
      <c r="K115" s="495"/>
      <c r="L115" s="495"/>
      <c r="M115" s="495"/>
      <c r="N115" s="495"/>
      <c r="O115" s="33"/>
    </row>
    <row r="116" spans="1:20" x14ac:dyDescent="0.25">
      <c r="A116" s="20" t="s">
        <v>433</v>
      </c>
      <c r="B116" s="3"/>
      <c r="C116" s="469">
        <v>2007</v>
      </c>
      <c r="D116" s="46"/>
      <c r="E116" s="46"/>
      <c r="F116" s="46"/>
      <c r="G116" s="46"/>
      <c r="H116" s="46"/>
      <c r="I116" s="46"/>
      <c r="J116" s="46"/>
      <c r="K116" s="46"/>
      <c r="L116" s="46"/>
      <c r="M116" s="46"/>
      <c r="N116" s="46"/>
      <c r="O116" s="33"/>
    </row>
    <row r="117" spans="1:20" x14ac:dyDescent="0.25">
      <c r="A117" s="9" t="s">
        <v>21</v>
      </c>
      <c r="B117" s="52"/>
      <c r="C117" s="12">
        <v>108800</v>
      </c>
      <c r="D117" s="496"/>
      <c r="E117" s="496"/>
      <c r="F117" s="496"/>
      <c r="G117" s="496"/>
      <c r="H117" s="496"/>
      <c r="I117" s="496"/>
      <c r="J117" s="496"/>
      <c r="K117" s="496"/>
      <c r="L117" s="496"/>
      <c r="M117" s="496"/>
      <c r="N117" s="496"/>
      <c r="O117" s="33"/>
    </row>
    <row r="118" spans="1:20" x14ac:dyDescent="0.25">
      <c r="A118" s="14" t="s">
        <v>434</v>
      </c>
      <c r="D118" s="33"/>
      <c r="E118" s="33"/>
      <c r="F118" s="33"/>
      <c r="G118" s="33"/>
      <c r="H118" s="33"/>
      <c r="I118" s="33"/>
      <c r="J118" s="33"/>
      <c r="K118" s="33"/>
      <c r="L118" s="33"/>
      <c r="M118" s="33"/>
      <c r="N118" s="33"/>
      <c r="O118" s="33"/>
    </row>
    <row r="119" spans="1:20" ht="26.25" x14ac:dyDescent="0.4">
      <c r="A119" s="19" t="s">
        <v>435</v>
      </c>
      <c r="B119" s="18"/>
      <c r="C119" s="18"/>
      <c r="D119" s="33"/>
      <c r="E119" s="33"/>
      <c r="F119" s="33"/>
      <c r="G119" s="33"/>
      <c r="H119" s="33"/>
      <c r="I119" s="33"/>
      <c r="J119" s="33"/>
      <c r="K119" s="33"/>
      <c r="L119" s="33"/>
      <c r="M119" s="33"/>
      <c r="N119" s="33"/>
      <c r="O119" s="33"/>
    </row>
    <row r="120" spans="1:20" x14ac:dyDescent="0.25">
      <c r="A120" s="17" t="s">
        <v>742</v>
      </c>
      <c r="B120" s="41"/>
      <c r="C120" s="41" t="s">
        <v>13</v>
      </c>
      <c r="D120" s="33"/>
      <c r="E120" s="482"/>
      <c r="F120" s="482"/>
      <c r="G120" s="482"/>
      <c r="H120" s="482"/>
      <c r="I120" s="482"/>
      <c r="J120" s="482"/>
      <c r="K120" s="482"/>
      <c r="L120" s="482"/>
      <c r="M120" s="482"/>
      <c r="N120" s="482"/>
      <c r="O120" s="33"/>
    </row>
    <row r="121" spans="1:20" x14ac:dyDescent="0.25">
      <c r="A121" s="9" t="s">
        <v>439</v>
      </c>
      <c r="B121" s="12"/>
      <c r="C121" s="12">
        <v>6060</v>
      </c>
      <c r="D121" s="33"/>
      <c r="E121" s="496"/>
      <c r="F121" s="496"/>
      <c r="G121" s="496"/>
      <c r="H121" s="496"/>
      <c r="I121" s="496"/>
      <c r="J121" s="496"/>
      <c r="K121" s="496"/>
      <c r="L121" s="496"/>
      <c r="M121" s="496"/>
      <c r="N121" s="496"/>
      <c r="O121" s="33"/>
    </row>
    <row r="122" spans="1:20" x14ac:dyDescent="0.25">
      <c r="A122" s="9" t="s">
        <v>440</v>
      </c>
      <c r="B122" s="12"/>
      <c r="C122" s="12">
        <v>2640</v>
      </c>
      <c r="D122" s="33"/>
      <c r="E122" s="496"/>
      <c r="F122" s="496"/>
      <c r="G122" s="496"/>
      <c r="H122" s="496"/>
      <c r="I122" s="496"/>
      <c r="J122" s="496"/>
      <c r="K122" s="496"/>
      <c r="L122" s="496"/>
      <c r="M122" s="496"/>
      <c r="N122" s="496"/>
      <c r="O122" s="33"/>
    </row>
    <row r="123" spans="1:20" x14ac:dyDescent="0.25">
      <c r="A123" s="9" t="s">
        <v>436</v>
      </c>
      <c r="B123" s="12"/>
      <c r="C123" s="12">
        <v>2190</v>
      </c>
      <c r="D123" s="33"/>
      <c r="E123" s="496"/>
      <c r="F123" s="496"/>
      <c r="G123" s="496"/>
      <c r="H123" s="496"/>
      <c r="I123" s="496"/>
      <c r="J123" s="496"/>
      <c r="K123" s="496"/>
      <c r="L123" s="496"/>
      <c r="M123" s="496"/>
      <c r="N123" s="496"/>
      <c r="O123" s="33"/>
    </row>
    <row r="124" spans="1:20" x14ac:dyDescent="0.25">
      <c r="A124" s="9" t="s">
        <v>437</v>
      </c>
      <c r="B124" s="12"/>
      <c r="C124" s="12">
        <v>390</v>
      </c>
      <c r="D124" s="33"/>
      <c r="E124" s="496"/>
      <c r="F124" s="496"/>
      <c r="G124" s="496"/>
      <c r="H124" s="496"/>
      <c r="I124" s="496"/>
      <c r="J124" s="496"/>
      <c r="K124" s="496"/>
      <c r="L124" s="496"/>
      <c r="M124" s="496"/>
      <c r="N124" s="496"/>
      <c r="O124" s="33"/>
    </row>
    <row r="125" spans="1:20" x14ac:dyDescent="0.25">
      <c r="A125" s="9" t="s">
        <v>441</v>
      </c>
      <c r="B125" s="12"/>
      <c r="C125" s="12">
        <v>120</v>
      </c>
      <c r="D125" s="33"/>
      <c r="E125" s="496"/>
      <c r="F125" s="496"/>
      <c r="G125" s="496"/>
      <c r="H125" s="496"/>
      <c r="I125" s="496"/>
      <c r="J125" s="496"/>
      <c r="K125" s="496"/>
      <c r="L125" s="496"/>
      <c r="M125" s="496"/>
      <c r="N125" s="496"/>
      <c r="O125" s="33"/>
    </row>
    <row r="126" spans="1:20" x14ac:dyDescent="0.25">
      <c r="A126" s="10" t="s">
        <v>438</v>
      </c>
      <c r="B126" s="11"/>
      <c r="C126" s="11">
        <v>11400</v>
      </c>
      <c r="D126" s="33"/>
      <c r="E126" s="496"/>
      <c r="F126" s="496"/>
      <c r="G126" s="496"/>
      <c r="H126" s="496"/>
      <c r="I126" s="496"/>
      <c r="J126" s="496"/>
      <c r="K126" s="496"/>
      <c r="L126" s="496"/>
      <c r="M126" s="496"/>
      <c r="N126" s="496"/>
      <c r="O126" s="33"/>
    </row>
    <row r="127" spans="1:20" x14ac:dyDescent="0.25">
      <c r="A127" s="25" t="s">
        <v>975</v>
      </c>
      <c r="D127" s="33"/>
      <c r="E127" s="33"/>
      <c r="F127" s="33"/>
      <c r="G127" s="33"/>
      <c r="H127" s="33"/>
      <c r="I127" s="33"/>
      <c r="J127" s="33"/>
      <c r="K127" s="33"/>
      <c r="L127" s="33"/>
      <c r="M127" s="33"/>
      <c r="N127" s="33"/>
      <c r="O127" s="33"/>
    </row>
    <row r="128" spans="1:20" x14ac:dyDescent="0.25">
      <c r="D128" s="33"/>
      <c r="E128" s="33"/>
      <c r="F128" s="33"/>
      <c r="G128" s="33"/>
      <c r="H128" s="33"/>
      <c r="I128" s="33"/>
      <c r="J128" s="33"/>
      <c r="K128" s="33"/>
      <c r="L128" s="33"/>
      <c r="M128" s="33"/>
      <c r="N128" s="33"/>
      <c r="O128" s="33"/>
    </row>
    <row r="129" spans="4:15" x14ac:dyDescent="0.25">
      <c r="D129" s="33"/>
      <c r="E129" s="33"/>
      <c r="F129" s="33"/>
      <c r="G129" s="33"/>
      <c r="H129" s="33"/>
      <c r="I129" s="33"/>
      <c r="J129" s="33"/>
      <c r="K129" s="33"/>
      <c r="L129" s="33"/>
      <c r="M129" s="33"/>
      <c r="N129" s="33"/>
      <c r="O129" s="33"/>
    </row>
  </sheetData>
  <mergeCells count="11">
    <mergeCell ref="A82:R82"/>
    <mergeCell ref="Q6:Q7"/>
    <mergeCell ref="A69:S69"/>
    <mergeCell ref="A88:Q88"/>
    <mergeCell ref="A4:E4"/>
    <mergeCell ref="P6:P7"/>
    <mergeCell ref="A6:O6"/>
    <mergeCell ref="A56:S56"/>
    <mergeCell ref="A43:S43"/>
    <mergeCell ref="A42:S42"/>
    <mergeCell ref="R6:R7"/>
  </mergeCells>
  <pageMargins left="0.25590551181102361" right="0.25590551181102361" top="0.39370078740157477" bottom="0.39370078740157477" header="0.3" footer="0.3"/>
  <pageSetup paperSize="9" scale="26"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'Capacity - Employment'!G45:O45</xm:f>
              <xm:sqref>S45</xm:sqref>
            </x14:sparkline>
            <x14:sparkline>
              <xm:f>'Capacity - Employment'!G46:O46</xm:f>
              <xm:sqref>S46</xm:sqref>
            </x14:sparkline>
            <x14:sparkline>
              <xm:f>'Capacity - Employment'!G47:O47</xm:f>
              <xm:sqref>S47</xm:sqref>
            </x14:sparkline>
            <x14:sparkline>
              <xm:f>'Capacity - Employment'!G48:O48</xm:f>
              <xm:sqref>S48</xm:sqref>
            </x14:sparkline>
            <x14:sparkline>
              <xm:f>'Capacity - Employment'!G49:O49</xm:f>
              <xm:sqref>S49</xm:sqref>
            </x14:sparkline>
            <x14:sparkline>
              <xm:f>'Capacity - Employment'!G50:O50</xm:f>
              <xm:sqref>S50</xm:sqref>
            </x14:sparkline>
            <x14:sparkline>
              <xm:f>'Capacity - Employment'!G51:O51</xm:f>
              <xm:sqref>S51</xm:sqref>
            </x14:sparkline>
            <x14:sparkline>
              <xm:f>'Capacity - Employment'!G52:O52</xm:f>
              <xm:sqref>S52</xm:sqref>
            </x14:sparkline>
            <x14:sparkline>
              <xm:f>'Capacity - Employment'!G53:O53</xm:f>
              <xm:sqref>S53</xm:sqref>
            </x14:sparkline>
            <x14:sparkline>
              <xm:f>'Capacity - Employment'!G54:O54</xm:f>
              <xm:sqref>S54</xm:sqref>
            </x14:sparkline>
            <x14:sparkline>
              <xm:f>'Capacity - Employment'!G55:O55</xm:f>
              <xm:sqref>S55</xm:sqref>
            </x14:sparkline>
          </x14:sparklines>
        </x14:sparklineGroup>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'Capacity - Employment'!G58:O58</xm:f>
              <xm:sqref>S58</xm:sqref>
            </x14:sparkline>
            <x14:sparkline>
              <xm:f>'Capacity - Employment'!G59:O59</xm:f>
              <xm:sqref>S59</xm:sqref>
            </x14:sparkline>
            <x14:sparkline>
              <xm:f>'Capacity - Employment'!G60:O60</xm:f>
              <xm:sqref>S60</xm:sqref>
            </x14:sparkline>
            <x14:sparkline>
              <xm:f>'Capacity - Employment'!G61:O61</xm:f>
              <xm:sqref>S61</xm:sqref>
            </x14:sparkline>
            <x14:sparkline>
              <xm:f>'Capacity - Employment'!G62:O62</xm:f>
              <xm:sqref>S62</xm:sqref>
            </x14:sparkline>
            <x14:sparkline>
              <xm:f>'Capacity - Employment'!G63:O63</xm:f>
              <xm:sqref>S63</xm:sqref>
            </x14:sparkline>
            <x14:sparkline>
              <xm:f>'Capacity - Employment'!G64:O64</xm:f>
              <xm:sqref>S64</xm:sqref>
            </x14:sparkline>
            <x14:sparkline>
              <xm:f>'Capacity - Employment'!G65:O65</xm:f>
              <xm:sqref>S65</xm:sqref>
            </x14:sparkline>
            <x14:sparkline>
              <xm:f>'Capacity - Employment'!G66:O66</xm:f>
              <xm:sqref>S66</xm:sqref>
            </x14:sparkline>
            <x14:sparkline>
              <xm:f>'Capacity - Employment'!G67:O67</xm:f>
              <xm:sqref>S67</xm:sqref>
            </x14:sparkline>
            <x14:sparkline>
              <xm:f>'Capacity - Employment'!G68:O68</xm:f>
              <xm:sqref>S68</xm:sqref>
            </x14:sparkline>
          </x14:sparklines>
        </x14:sparklineGroup>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'Capacity - Employment'!G71:O71</xm:f>
              <xm:sqref>S71</xm:sqref>
            </x14:sparkline>
            <x14:sparkline>
              <xm:f>'Capacity - Employment'!G72:O72</xm:f>
              <xm:sqref>S72</xm:sqref>
            </x14:sparkline>
            <x14:sparkline>
              <xm:f>'Capacity - Employment'!G73:O73</xm:f>
              <xm:sqref>S73</xm:sqref>
            </x14:sparkline>
            <x14:sparkline>
              <xm:f>'Capacity - Employment'!G74:O74</xm:f>
              <xm:sqref>S74</xm:sqref>
            </x14:sparkline>
            <x14:sparkline>
              <xm:f>'Capacity - Employment'!G75:O75</xm:f>
              <xm:sqref>S75</xm:sqref>
            </x14:sparkline>
            <x14:sparkline>
              <xm:f>'Capacity - Employment'!G76:O76</xm:f>
              <xm:sqref>S76</xm:sqref>
            </x14:sparkline>
            <x14:sparkline>
              <xm:f>'Capacity - Employment'!G77:O77</xm:f>
              <xm:sqref>S77</xm:sqref>
            </x14:sparkline>
            <x14:sparkline>
              <xm:f>'Capacity - Employment'!G78:O78</xm:f>
              <xm:sqref>S78</xm:sqref>
            </x14:sparkline>
            <x14:sparkline>
              <xm:f>'Capacity - Employment'!G79:O79</xm:f>
              <xm:sqref>S79</xm:sqref>
            </x14:sparkline>
            <x14:sparkline>
              <xm:f>'Capacity - Employment'!G80:O80</xm:f>
              <xm:sqref>S80</xm:sqref>
            </x14:sparkline>
          </x14:sparklines>
        </x14:sparklineGroup>
      </x14:sparklineGroup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E371"/>
  <sheetViews>
    <sheetView showRowColHeaders="0" zoomScaleNormal="100" workbookViewId="0"/>
  </sheetViews>
  <sheetFormatPr defaultRowHeight="15" x14ac:dyDescent="0.25"/>
  <cols>
    <col min="1" max="1" width="33.28515625" style="6" customWidth="1"/>
    <col min="2" max="2" width="17.7109375" style="6" customWidth="1"/>
    <col min="3" max="3" width="30.85546875" style="6" customWidth="1"/>
    <col min="4" max="4" width="19.7109375" style="6" customWidth="1"/>
    <col min="5" max="5" width="73.140625" style="6" customWidth="1"/>
    <col min="6" max="256" width="9.140625" style="6"/>
    <col min="257" max="257" width="33.28515625" style="6" customWidth="1"/>
    <col min="258" max="258" width="17.7109375" style="6" customWidth="1"/>
    <col min="259" max="259" width="26.42578125" style="6" bestFit="1" customWidth="1"/>
    <col min="260" max="260" width="15.7109375" style="6" bestFit="1" customWidth="1"/>
    <col min="261" max="261" width="73.140625" style="6" customWidth="1"/>
    <col min="262" max="512" width="9.140625" style="6"/>
    <col min="513" max="513" width="33.28515625" style="6" customWidth="1"/>
    <col min="514" max="514" width="17.7109375" style="6" customWidth="1"/>
    <col min="515" max="515" width="26.42578125" style="6" bestFit="1" customWidth="1"/>
    <col min="516" max="516" width="15.7109375" style="6" bestFit="1" customWidth="1"/>
    <col min="517" max="517" width="73.140625" style="6" customWidth="1"/>
    <col min="518" max="768" width="9.140625" style="6"/>
    <col min="769" max="769" width="33.28515625" style="6" customWidth="1"/>
    <col min="770" max="770" width="17.7109375" style="6" customWidth="1"/>
    <col min="771" max="771" width="26.42578125" style="6" bestFit="1" customWidth="1"/>
    <col min="772" max="772" width="15.7109375" style="6" bestFit="1" customWidth="1"/>
    <col min="773" max="773" width="73.140625" style="6" customWidth="1"/>
    <col min="774" max="1024" width="9.140625" style="6"/>
    <col min="1025" max="1025" width="33.28515625" style="6" customWidth="1"/>
    <col min="1026" max="1026" width="17.7109375" style="6" customWidth="1"/>
    <col min="1027" max="1027" width="26.42578125" style="6" bestFit="1" customWidth="1"/>
    <col min="1028" max="1028" width="15.7109375" style="6" bestFit="1" customWidth="1"/>
    <col min="1029" max="1029" width="73.140625" style="6" customWidth="1"/>
    <col min="1030" max="1280" width="9.140625" style="6"/>
    <col min="1281" max="1281" width="33.28515625" style="6" customWidth="1"/>
    <col min="1282" max="1282" width="17.7109375" style="6" customWidth="1"/>
    <col min="1283" max="1283" width="26.42578125" style="6" bestFit="1" customWidth="1"/>
    <col min="1284" max="1284" width="15.7109375" style="6" bestFit="1" customWidth="1"/>
    <col min="1285" max="1285" width="73.140625" style="6" customWidth="1"/>
    <col min="1286" max="1536" width="9.140625" style="6"/>
    <col min="1537" max="1537" width="33.28515625" style="6" customWidth="1"/>
    <col min="1538" max="1538" width="17.7109375" style="6" customWidth="1"/>
    <col min="1539" max="1539" width="26.42578125" style="6" bestFit="1" customWidth="1"/>
    <col min="1540" max="1540" width="15.7109375" style="6" bestFit="1" customWidth="1"/>
    <col min="1541" max="1541" width="73.140625" style="6" customWidth="1"/>
    <col min="1542" max="1792" width="9.140625" style="6"/>
    <col min="1793" max="1793" width="33.28515625" style="6" customWidth="1"/>
    <col min="1794" max="1794" width="17.7109375" style="6" customWidth="1"/>
    <col min="1795" max="1795" width="26.42578125" style="6" bestFit="1" customWidth="1"/>
    <col min="1796" max="1796" width="15.7109375" style="6" bestFit="1" customWidth="1"/>
    <col min="1797" max="1797" width="73.140625" style="6" customWidth="1"/>
    <col min="1798" max="2048" width="9.140625" style="6"/>
    <col min="2049" max="2049" width="33.28515625" style="6" customWidth="1"/>
    <col min="2050" max="2050" width="17.7109375" style="6" customWidth="1"/>
    <col min="2051" max="2051" width="26.42578125" style="6" bestFit="1" customWidth="1"/>
    <col min="2052" max="2052" width="15.7109375" style="6" bestFit="1" customWidth="1"/>
    <col min="2053" max="2053" width="73.140625" style="6" customWidth="1"/>
    <col min="2054" max="2304" width="9.140625" style="6"/>
    <col min="2305" max="2305" width="33.28515625" style="6" customWidth="1"/>
    <col min="2306" max="2306" width="17.7109375" style="6" customWidth="1"/>
    <col min="2307" max="2307" width="26.42578125" style="6" bestFit="1" customWidth="1"/>
    <col min="2308" max="2308" width="15.7109375" style="6" bestFit="1" customWidth="1"/>
    <col min="2309" max="2309" width="73.140625" style="6" customWidth="1"/>
    <col min="2310" max="2560" width="9.140625" style="6"/>
    <col min="2561" max="2561" width="33.28515625" style="6" customWidth="1"/>
    <col min="2562" max="2562" width="17.7109375" style="6" customWidth="1"/>
    <col min="2563" max="2563" width="26.42578125" style="6" bestFit="1" customWidth="1"/>
    <col min="2564" max="2564" width="15.7109375" style="6" bestFit="1" customWidth="1"/>
    <col min="2565" max="2565" width="73.140625" style="6" customWidth="1"/>
    <col min="2566" max="2816" width="9.140625" style="6"/>
    <col min="2817" max="2817" width="33.28515625" style="6" customWidth="1"/>
    <col min="2818" max="2818" width="17.7109375" style="6" customWidth="1"/>
    <col min="2819" max="2819" width="26.42578125" style="6" bestFit="1" customWidth="1"/>
    <col min="2820" max="2820" width="15.7109375" style="6" bestFit="1" customWidth="1"/>
    <col min="2821" max="2821" width="73.140625" style="6" customWidth="1"/>
    <col min="2822" max="3072" width="9.140625" style="6"/>
    <col min="3073" max="3073" width="33.28515625" style="6" customWidth="1"/>
    <col min="3074" max="3074" width="17.7109375" style="6" customWidth="1"/>
    <col min="3075" max="3075" width="26.42578125" style="6" bestFit="1" customWidth="1"/>
    <col min="3076" max="3076" width="15.7109375" style="6" bestFit="1" customWidth="1"/>
    <col min="3077" max="3077" width="73.140625" style="6" customWidth="1"/>
    <col min="3078" max="3328" width="9.140625" style="6"/>
    <col min="3329" max="3329" width="33.28515625" style="6" customWidth="1"/>
    <col min="3330" max="3330" width="17.7109375" style="6" customWidth="1"/>
    <col min="3331" max="3331" width="26.42578125" style="6" bestFit="1" customWidth="1"/>
    <col min="3332" max="3332" width="15.7109375" style="6" bestFit="1" customWidth="1"/>
    <col min="3333" max="3333" width="73.140625" style="6" customWidth="1"/>
    <col min="3334" max="3584" width="9.140625" style="6"/>
    <col min="3585" max="3585" width="33.28515625" style="6" customWidth="1"/>
    <col min="3586" max="3586" width="17.7109375" style="6" customWidth="1"/>
    <col min="3587" max="3587" width="26.42578125" style="6" bestFit="1" customWidth="1"/>
    <col min="3588" max="3588" width="15.7109375" style="6" bestFit="1" customWidth="1"/>
    <col min="3589" max="3589" width="73.140625" style="6" customWidth="1"/>
    <col min="3590" max="3840" width="9.140625" style="6"/>
    <col min="3841" max="3841" width="33.28515625" style="6" customWidth="1"/>
    <col min="3842" max="3842" width="17.7109375" style="6" customWidth="1"/>
    <col min="3843" max="3843" width="26.42578125" style="6" bestFit="1" customWidth="1"/>
    <col min="3844" max="3844" width="15.7109375" style="6" bestFit="1" customWidth="1"/>
    <col min="3845" max="3845" width="73.140625" style="6" customWidth="1"/>
    <col min="3846" max="4096" width="9.140625" style="6"/>
    <col min="4097" max="4097" width="33.28515625" style="6" customWidth="1"/>
    <col min="4098" max="4098" width="17.7109375" style="6" customWidth="1"/>
    <col min="4099" max="4099" width="26.42578125" style="6" bestFit="1" customWidth="1"/>
    <col min="4100" max="4100" width="15.7109375" style="6" bestFit="1" customWidth="1"/>
    <col min="4101" max="4101" width="73.140625" style="6" customWidth="1"/>
    <col min="4102" max="4352" width="9.140625" style="6"/>
    <col min="4353" max="4353" width="33.28515625" style="6" customWidth="1"/>
    <col min="4354" max="4354" width="17.7109375" style="6" customWidth="1"/>
    <col min="4355" max="4355" width="26.42578125" style="6" bestFit="1" customWidth="1"/>
    <col min="4356" max="4356" width="15.7109375" style="6" bestFit="1" customWidth="1"/>
    <col min="4357" max="4357" width="73.140625" style="6" customWidth="1"/>
    <col min="4358" max="4608" width="9.140625" style="6"/>
    <col min="4609" max="4609" width="33.28515625" style="6" customWidth="1"/>
    <col min="4610" max="4610" width="17.7109375" style="6" customWidth="1"/>
    <col min="4611" max="4611" width="26.42578125" style="6" bestFit="1" customWidth="1"/>
    <col min="4612" max="4612" width="15.7109375" style="6" bestFit="1" customWidth="1"/>
    <col min="4613" max="4613" width="73.140625" style="6" customWidth="1"/>
    <col min="4614" max="4864" width="9.140625" style="6"/>
    <col min="4865" max="4865" width="33.28515625" style="6" customWidth="1"/>
    <col min="4866" max="4866" width="17.7109375" style="6" customWidth="1"/>
    <col min="4867" max="4867" width="26.42578125" style="6" bestFit="1" customWidth="1"/>
    <col min="4868" max="4868" width="15.7109375" style="6" bestFit="1" customWidth="1"/>
    <col min="4869" max="4869" width="73.140625" style="6" customWidth="1"/>
    <col min="4870" max="5120" width="9.140625" style="6"/>
    <col min="5121" max="5121" width="33.28515625" style="6" customWidth="1"/>
    <col min="5122" max="5122" width="17.7109375" style="6" customWidth="1"/>
    <col min="5123" max="5123" width="26.42578125" style="6" bestFit="1" customWidth="1"/>
    <col min="5124" max="5124" width="15.7109375" style="6" bestFit="1" customWidth="1"/>
    <col min="5125" max="5125" width="73.140625" style="6" customWidth="1"/>
    <col min="5126" max="5376" width="9.140625" style="6"/>
    <col min="5377" max="5377" width="33.28515625" style="6" customWidth="1"/>
    <col min="5378" max="5378" width="17.7109375" style="6" customWidth="1"/>
    <col min="5379" max="5379" width="26.42578125" style="6" bestFit="1" customWidth="1"/>
    <col min="5380" max="5380" width="15.7109375" style="6" bestFit="1" customWidth="1"/>
    <col min="5381" max="5381" width="73.140625" style="6" customWidth="1"/>
    <col min="5382" max="5632" width="9.140625" style="6"/>
    <col min="5633" max="5633" width="33.28515625" style="6" customWidth="1"/>
    <col min="5634" max="5634" width="17.7109375" style="6" customWidth="1"/>
    <col min="5635" max="5635" width="26.42578125" style="6" bestFit="1" customWidth="1"/>
    <col min="5636" max="5636" width="15.7109375" style="6" bestFit="1" customWidth="1"/>
    <col min="5637" max="5637" width="73.140625" style="6" customWidth="1"/>
    <col min="5638" max="5888" width="9.140625" style="6"/>
    <col min="5889" max="5889" width="33.28515625" style="6" customWidth="1"/>
    <col min="5890" max="5890" width="17.7109375" style="6" customWidth="1"/>
    <col min="5891" max="5891" width="26.42578125" style="6" bestFit="1" customWidth="1"/>
    <col min="5892" max="5892" width="15.7109375" style="6" bestFit="1" customWidth="1"/>
    <col min="5893" max="5893" width="73.140625" style="6" customWidth="1"/>
    <col min="5894" max="6144" width="9.140625" style="6"/>
    <col min="6145" max="6145" width="33.28515625" style="6" customWidth="1"/>
    <col min="6146" max="6146" width="17.7109375" style="6" customWidth="1"/>
    <col min="6147" max="6147" width="26.42578125" style="6" bestFit="1" customWidth="1"/>
    <col min="6148" max="6148" width="15.7109375" style="6" bestFit="1" customWidth="1"/>
    <col min="6149" max="6149" width="73.140625" style="6" customWidth="1"/>
    <col min="6150" max="6400" width="9.140625" style="6"/>
    <col min="6401" max="6401" width="33.28515625" style="6" customWidth="1"/>
    <col min="6402" max="6402" width="17.7109375" style="6" customWidth="1"/>
    <col min="6403" max="6403" width="26.42578125" style="6" bestFit="1" customWidth="1"/>
    <col min="6404" max="6404" width="15.7109375" style="6" bestFit="1" customWidth="1"/>
    <col min="6405" max="6405" width="73.140625" style="6" customWidth="1"/>
    <col min="6406" max="6656" width="9.140625" style="6"/>
    <col min="6657" max="6657" width="33.28515625" style="6" customWidth="1"/>
    <col min="6658" max="6658" width="17.7109375" style="6" customWidth="1"/>
    <col min="6659" max="6659" width="26.42578125" style="6" bestFit="1" customWidth="1"/>
    <col min="6660" max="6660" width="15.7109375" style="6" bestFit="1" customWidth="1"/>
    <col min="6661" max="6661" width="73.140625" style="6" customWidth="1"/>
    <col min="6662" max="6912" width="9.140625" style="6"/>
    <col min="6913" max="6913" width="33.28515625" style="6" customWidth="1"/>
    <col min="6914" max="6914" width="17.7109375" style="6" customWidth="1"/>
    <col min="6915" max="6915" width="26.42578125" style="6" bestFit="1" customWidth="1"/>
    <col min="6916" max="6916" width="15.7109375" style="6" bestFit="1" customWidth="1"/>
    <col min="6917" max="6917" width="73.140625" style="6" customWidth="1"/>
    <col min="6918" max="7168" width="9.140625" style="6"/>
    <col min="7169" max="7169" width="33.28515625" style="6" customWidth="1"/>
    <col min="7170" max="7170" width="17.7109375" style="6" customWidth="1"/>
    <col min="7171" max="7171" width="26.42578125" style="6" bestFit="1" customWidth="1"/>
    <col min="7172" max="7172" width="15.7109375" style="6" bestFit="1" customWidth="1"/>
    <col min="7173" max="7173" width="73.140625" style="6" customWidth="1"/>
    <col min="7174" max="7424" width="9.140625" style="6"/>
    <col min="7425" max="7425" width="33.28515625" style="6" customWidth="1"/>
    <col min="7426" max="7426" width="17.7109375" style="6" customWidth="1"/>
    <col min="7427" max="7427" width="26.42578125" style="6" bestFit="1" customWidth="1"/>
    <col min="7428" max="7428" width="15.7109375" style="6" bestFit="1" customWidth="1"/>
    <col min="7429" max="7429" width="73.140625" style="6" customWidth="1"/>
    <col min="7430" max="7680" width="9.140625" style="6"/>
    <col min="7681" max="7681" width="33.28515625" style="6" customWidth="1"/>
    <col min="7682" max="7682" width="17.7109375" style="6" customWidth="1"/>
    <col min="7683" max="7683" width="26.42578125" style="6" bestFit="1" customWidth="1"/>
    <col min="7684" max="7684" width="15.7109375" style="6" bestFit="1" customWidth="1"/>
    <col min="7685" max="7685" width="73.140625" style="6" customWidth="1"/>
    <col min="7686" max="7936" width="9.140625" style="6"/>
    <col min="7937" max="7937" width="33.28515625" style="6" customWidth="1"/>
    <col min="7938" max="7938" width="17.7109375" style="6" customWidth="1"/>
    <col min="7939" max="7939" width="26.42578125" style="6" bestFit="1" customWidth="1"/>
    <col min="7940" max="7940" width="15.7109375" style="6" bestFit="1" customWidth="1"/>
    <col min="7941" max="7941" width="73.140625" style="6" customWidth="1"/>
    <col min="7942" max="8192" width="9.140625" style="6"/>
    <col min="8193" max="8193" width="33.28515625" style="6" customWidth="1"/>
    <col min="8194" max="8194" width="17.7109375" style="6" customWidth="1"/>
    <col min="8195" max="8195" width="26.42578125" style="6" bestFit="1" customWidth="1"/>
    <col min="8196" max="8196" width="15.7109375" style="6" bestFit="1" customWidth="1"/>
    <col min="8197" max="8197" width="73.140625" style="6" customWidth="1"/>
    <col min="8198" max="8448" width="9.140625" style="6"/>
    <col min="8449" max="8449" width="33.28515625" style="6" customWidth="1"/>
    <col min="8450" max="8450" width="17.7109375" style="6" customWidth="1"/>
    <col min="8451" max="8451" width="26.42578125" style="6" bestFit="1" customWidth="1"/>
    <col min="8452" max="8452" width="15.7109375" style="6" bestFit="1" customWidth="1"/>
    <col min="8453" max="8453" width="73.140625" style="6" customWidth="1"/>
    <col min="8454" max="8704" width="9.140625" style="6"/>
    <col min="8705" max="8705" width="33.28515625" style="6" customWidth="1"/>
    <col min="8706" max="8706" width="17.7109375" style="6" customWidth="1"/>
    <col min="8707" max="8707" width="26.42578125" style="6" bestFit="1" customWidth="1"/>
    <col min="8708" max="8708" width="15.7109375" style="6" bestFit="1" customWidth="1"/>
    <col min="8709" max="8709" width="73.140625" style="6" customWidth="1"/>
    <col min="8710" max="8960" width="9.140625" style="6"/>
    <col min="8961" max="8961" width="33.28515625" style="6" customWidth="1"/>
    <col min="8962" max="8962" width="17.7109375" style="6" customWidth="1"/>
    <col min="8963" max="8963" width="26.42578125" style="6" bestFit="1" customWidth="1"/>
    <col min="8964" max="8964" width="15.7109375" style="6" bestFit="1" customWidth="1"/>
    <col min="8965" max="8965" width="73.140625" style="6" customWidth="1"/>
    <col min="8966" max="9216" width="9.140625" style="6"/>
    <col min="9217" max="9217" width="33.28515625" style="6" customWidth="1"/>
    <col min="9218" max="9218" width="17.7109375" style="6" customWidth="1"/>
    <col min="9219" max="9219" width="26.42578125" style="6" bestFit="1" customWidth="1"/>
    <col min="9220" max="9220" width="15.7109375" style="6" bestFit="1" customWidth="1"/>
    <col min="9221" max="9221" width="73.140625" style="6" customWidth="1"/>
    <col min="9222" max="9472" width="9.140625" style="6"/>
    <col min="9473" max="9473" width="33.28515625" style="6" customWidth="1"/>
    <col min="9474" max="9474" width="17.7109375" style="6" customWidth="1"/>
    <col min="9475" max="9475" width="26.42578125" style="6" bestFit="1" customWidth="1"/>
    <col min="9476" max="9476" width="15.7109375" style="6" bestFit="1" customWidth="1"/>
    <col min="9477" max="9477" width="73.140625" style="6" customWidth="1"/>
    <col min="9478" max="9728" width="9.140625" style="6"/>
    <col min="9729" max="9729" width="33.28515625" style="6" customWidth="1"/>
    <col min="9730" max="9730" width="17.7109375" style="6" customWidth="1"/>
    <col min="9731" max="9731" width="26.42578125" style="6" bestFit="1" customWidth="1"/>
    <col min="9732" max="9732" width="15.7109375" style="6" bestFit="1" customWidth="1"/>
    <col min="9733" max="9733" width="73.140625" style="6" customWidth="1"/>
    <col min="9734" max="9984" width="9.140625" style="6"/>
    <col min="9985" max="9985" width="33.28515625" style="6" customWidth="1"/>
    <col min="9986" max="9986" width="17.7109375" style="6" customWidth="1"/>
    <col min="9987" max="9987" width="26.42578125" style="6" bestFit="1" customWidth="1"/>
    <col min="9988" max="9988" width="15.7109375" style="6" bestFit="1" customWidth="1"/>
    <col min="9989" max="9989" width="73.140625" style="6" customWidth="1"/>
    <col min="9990" max="10240" width="9.140625" style="6"/>
    <col min="10241" max="10241" width="33.28515625" style="6" customWidth="1"/>
    <col min="10242" max="10242" width="17.7109375" style="6" customWidth="1"/>
    <col min="10243" max="10243" width="26.42578125" style="6" bestFit="1" customWidth="1"/>
    <col min="10244" max="10244" width="15.7109375" style="6" bestFit="1" customWidth="1"/>
    <col min="10245" max="10245" width="73.140625" style="6" customWidth="1"/>
    <col min="10246" max="10496" width="9.140625" style="6"/>
    <col min="10497" max="10497" width="33.28515625" style="6" customWidth="1"/>
    <col min="10498" max="10498" width="17.7109375" style="6" customWidth="1"/>
    <col min="10499" max="10499" width="26.42578125" style="6" bestFit="1" customWidth="1"/>
    <col min="10500" max="10500" width="15.7109375" style="6" bestFit="1" customWidth="1"/>
    <col min="10501" max="10501" width="73.140625" style="6" customWidth="1"/>
    <col min="10502" max="10752" width="9.140625" style="6"/>
    <col min="10753" max="10753" width="33.28515625" style="6" customWidth="1"/>
    <col min="10754" max="10754" width="17.7109375" style="6" customWidth="1"/>
    <col min="10755" max="10755" width="26.42578125" style="6" bestFit="1" customWidth="1"/>
    <col min="10756" max="10756" width="15.7109375" style="6" bestFit="1" customWidth="1"/>
    <col min="10757" max="10757" width="73.140625" style="6" customWidth="1"/>
    <col min="10758" max="11008" width="9.140625" style="6"/>
    <col min="11009" max="11009" width="33.28515625" style="6" customWidth="1"/>
    <col min="11010" max="11010" width="17.7109375" style="6" customWidth="1"/>
    <col min="11011" max="11011" width="26.42578125" style="6" bestFit="1" customWidth="1"/>
    <col min="11012" max="11012" width="15.7109375" style="6" bestFit="1" customWidth="1"/>
    <col min="11013" max="11013" width="73.140625" style="6" customWidth="1"/>
    <col min="11014" max="11264" width="9.140625" style="6"/>
    <col min="11265" max="11265" width="33.28515625" style="6" customWidth="1"/>
    <col min="11266" max="11266" width="17.7109375" style="6" customWidth="1"/>
    <col min="11267" max="11267" width="26.42578125" style="6" bestFit="1" customWidth="1"/>
    <col min="11268" max="11268" width="15.7109375" style="6" bestFit="1" customWidth="1"/>
    <col min="11269" max="11269" width="73.140625" style="6" customWidth="1"/>
    <col min="11270" max="11520" width="9.140625" style="6"/>
    <col min="11521" max="11521" width="33.28515625" style="6" customWidth="1"/>
    <col min="11522" max="11522" width="17.7109375" style="6" customWidth="1"/>
    <col min="11523" max="11523" width="26.42578125" style="6" bestFit="1" customWidth="1"/>
    <col min="11524" max="11524" width="15.7109375" style="6" bestFit="1" customWidth="1"/>
    <col min="11525" max="11525" width="73.140625" style="6" customWidth="1"/>
    <col min="11526" max="11776" width="9.140625" style="6"/>
    <col min="11777" max="11777" width="33.28515625" style="6" customWidth="1"/>
    <col min="11778" max="11778" width="17.7109375" style="6" customWidth="1"/>
    <col min="11779" max="11779" width="26.42578125" style="6" bestFit="1" customWidth="1"/>
    <col min="11780" max="11780" width="15.7109375" style="6" bestFit="1" customWidth="1"/>
    <col min="11781" max="11781" width="73.140625" style="6" customWidth="1"/>
    <col min="11782" max="12032" width="9.140625" style="6"/>
    <col min="12033" max="12033" width="33.28515625" style="6" customWidth="1"/>
    <col min="12034" max="12034" width="17.7109375" style="6" customWidth="1"/>
    <col min="12035" max="12035" width="26.42578125" style="6" bestFit="1" customWidth="1"/>
    <col min="12036" max="12036" width="15.7109375" style="6" bestFit="1" customWidth="1"/>
    <col min="12037" max="12037" width="73.140625" style="6" customWidth="1"/>
    <col min="12038" max="12288" width="9.140625" style="6"/>
    <col min="12289" max="12289" width="33.28515625" style="6" customWidth="1"/>
    <col min="12290" max="12290" width="17.7109375" style="6" customWidth="1"/>
    <col min="12291" max="12291" width="26.42578125" style="6" bestFit="1" customWidth="1"/>
    <col min="12292" max="12292" width="15.7109375" style="6" bestFit="1" customWidth="1"/>
    <col min="12293" max="12293" width="73.140625" style="6" customWidth="1"/>
    <col min="12294" max="12544" width="9.140625" style="6"/>
    <col min="12545" max="12545" width="33.28515625" style="6" customWidth="1"/>
    <col min="12546" max="12546" width="17.7109375" style="6" customWidth="1"/>
    <col min="12547" max="12547" width="26.42578125" style="6" bestFit="1" customWidth="1"/>
    <col min="12548" max="12548" width="15.7109375" style="6" bestFit="1" customWidth="1"/>
    <col min="12549" max="12549" width="73.140625" style="6" customWidth="1"/>
    <col min="12550" max="12800" width="9.140625" style="6"/>
    <col min="12801" max="12801" width="33.28515625" style="6" customWidth="1"/>
    <col min="12802" max="12802" width="17.7109375" style="6" customWidth="1"/>
    <col min="12803" max="12803" width="26.42578125" style="6" bestFit="1" customWidth="1"/>
    <col min="12804" max="12804" width="15.7109375" style="6" bestFit="1" customWidth="1"/>
    <col min="12805" max="12805" width="73.140625" style="6" customWidth="1"/>
    <col min="12806" max="13056" width="9.140625" style="6"/>
    <col min="13057" max="13057" width="33.28515625" style="6" customWidth="1"/>
    <col min="13058" max="13058" width="17.7109375" style="6" customWidth="1"/>
    <col min="13059" max="13059" width="26.42578125" style="6" bestFit="1" customWidth="1"/>
    <col min="13060" max="13060" width="15.7109375" style="6" bestFit="1" customWidth="1"/>
    <col min="13061" max="13061" width="73.140625" style="6" customWidth="1"/>
    <col min="13062" max="13312" width="9.140625" style="6"/>
    <col min="13313" max="13313" width="33.28515625" style="6" customWidth="1"/>
    <col min="13314" max="13314" width="17.7109375" style="6" customWidth="1"/>
    <col min="13315" max="13315" width="26.42578125" style="6" bestFit="1" customWidth="1"/>
    <col min="13316" max="13316" width="15.7109375" style="6" bestFit="1" customWidth="1"/>
    <col min="13317" max="13317" width="73.140625" style="6" customWidth="1"/>
    <col min="13318" max="13568" width="9.140625" style="6"/>
    <col min="13569" max="13569" width="33.28515625" style="6" customWidth="1"/>
    <col min="13570" max="13570" width="17.7109375" style="6" customWidth="1"/>
    <col min="13571" max="13571" width="26.42578125" style="6" bestFit="1" customWidth="1"/>
    <col min="13572" max="13572" width="15.7109375" style="6" bestFit="1" customWidth="1"/>
    <col min="13573" max="13573" width="73.140625" style="6" customWidth="1"/>
    <col min="13574" max="13824" width="9.140625" style="6"/>
    <col min="13825" max="13825" width="33.28515625" style="6" customWidth="1"/>
    <col min="13826" max="13826" width="17.7109375" style="6" customWidth="1"/>
    <col min="13827" max="13827" width="26.42578125" style="6" bestFit="1" customWidth="1"/>
    <col min="13828" max="13828" width="15.7109375" style="6" bestFit="1" customWidth="1"/>
    <col min="13829" max="13829" width="73.140625" style="6" customWidth="1"/>
    <col min="13830" max="14080" width="9.140625" style="6"/>
    <col min="14081" max="14081" width="33.28515625" style="6" customWidth="1"/>
    <col min="14082" max="14082" width="17.7109375" style="6" customWidth="1"/>
    <col min="14083" max="14083" width="26.42578125" style="6" bestFit="1" customWidth="1"/>
    <col min="14084" max="14084" width="15.7109375" style="6" bestFit="1" customWidth="1"/>
    <col min="14085" max="14085" width="73.140625" style="6" customWidth="1"/>
    <col min="14086" max="14336" width="9.140625" style="6"/>
    <col min="14337" max="14337" width="33.28515625" style="6" customWidth="1"/>
    <col min="14338" max="14338" width="17.7109375" style="6" customWidth="1"/>
    <col min="14339" max="14339" width="26.42578125" style="6" bestFit="1" customWidth="1"/>
    <col min="14340" max="14340" width="15.7109375" style="6" bestFit="1" customWidth="1"/>
    <col min="14341" max="14341" width="73.140625" style="6" customWidth="1"/>
    <col min="14342" max="14592" width="9.140625" style="6"/>
    <col min="14593" max="14593" width="33.28515625" style="6" customWidth="1"/>
    <col min="14594" max="14594" width="17.7109375" style="6" customWidth="1"/>
    <col min="14595" max="14595" width="26.42578125" style="6" bestFit="1" customWidth="1"/>
    <col min="14596" max="14596" width="15.7109375" style="6" bestFit="1" customWidth="1"/>
    <col min="14597" max="14597" width="73.140625" style="6" customWidth="1"/>
    <col min="14598" max="14848" width="9.140625" style="6"/>
    <col min="14849" max="14849" width="33.28515625" style="6" customWidth="1"/>
    <col min="14850" max="14850" width="17.7109375" style="6" customWidth="1"/>
    <col min="14851" max="14851" width="26.42578125" style="6" bestFit="1" customWidth="1"/>
    <col min="14852" max="14852" width="15.7109375" style="6" bestFit="1" customWidth="1"/>
    <col min="14853" max="14853" width="73.140625" style="6" customWidth="1"/>
    <col min="14854" max="15104" width="9.140625" style="6"/>
    <col min="15105" max="15105" width="33.28515625" style="6" customWidth="1"/>
    <col min="15106" max="15106" width="17.7109375" style="6" customWidth="1"/>
    <col min="15107" max="15107" width="26.42578125" style="6" bestFit="1" customWidth="1"/>
    <col min="15108" max="15108" width="15.7109375" style="6" bestFit="1" customWidth="1"/>
    <col min="15109" max="15109" width="73.140625" style="6" customWidth="1"/>
    <col min="15110" max="15360" width="9.140625" style="6"/>
    <col min="15361" max="15361" width="33.28515625" style="6" customWidth="1"/>
    <col min="15362" max="15362" width="17.7109375" style="6" customWidth="1"/>
    <col min="15363" max="15363" width="26.42578125" style="6" bestFit="1" customWidth="1"/>
    <col min="15364" max="15364" width="15.7109375" style="6" bestFit="1" customWidth="1"/>
    <col min="15365" max="15365" width="73.140625" style="6" customWidth="1"/>
    <col min="15366" max="15616" width="9.140625" style="6"/>
    <col min="15617" max="15617" width="33.28515625" style="6" customWidth="1"/>
    <col min="15618" max="15618" width="17.7109375" style="6" customWidth="1"/>
    <col min="15619" max="15619" width="26.42578125" style="6" bestFit="1" customWidth="1"/>
    <col min="15620" max="15620" width="15.7109375" style="6" bestFit="1" customWidth="1"/>
    <col min="15621" max="15621" width="73.140625" style="6" customWidth="1"/>
    <col min="15622" max="15872" width="9.140625" style="6"/>
    <col min="15873" max="15873" width="33.28515625" style="6" customWidth="1"/>
    <col min="15874" max="15874" width="17.7109375" style="6" customWidth="1"/>
    <col min="15875" max="15875" width="26.42578125" style="6" bestFit="1" customWidth="1"/>
    <col min="15876" max="15876" width="15.7109375" style="6" bestFit="1" customWidth="1"/>
    <col min="15877" max="15877" width="73.140625" style="6" customWidth="1"/>
    <col min="15878" max="16128" width="9.140625" style="6"/>
    <col min="16129" max="16129" width="33.28515625" style="6" customWidth="1"/>
    <col min="16130" max="16130" width="17.7109375" style="6" customWidth="1"/>
    <col min="16131" max="16131" width="26.42578125" style="6" bestFit="1" customWidth="1"/>
    <col min="16132" max="16132" width="15.7109375" style="6" bestFit="1" customWidth="1"/>
    <col min="16133" max="16133" width="73.140625" style="6" customWidth="1"/>
    <col min="16134" max="16384" width="9.140625" style="6"/>
  </cols>
  <sheetData>
    <row r="1" spans="1:5" ht="15" customHeight="1" x14ac:dyDescent="0.25"/>
    <row r="2" spans="1:5" ht="15" customHeight="1" x14ac:dyDescent="0.25"/>
    <row r="3" spans="1:5" ht="26.25" x14ac:dyDescent="0.4">
      <c r="A3" s="16" t="s">
        <v>411</v>
      </c>
    </row>
    <row r="4" spans="1:5" ht="39" customHeight="1" x14ac:dyDescent="0.25">
      <c r="A4" s="728" t="s">
        <v>663</v>
      </c>
      <c r="B4" s="728"/>
      <c r="C4" s="728"/>
      <c r="D4" s="728"/>
      <c r="E4" s="728"/>
    </row>
    <row r="6" spans="1:5" s="55" customFormat="1" x14ac:dyDescent="0.25">
      <c r="A6" s="683" t="s">
        <v>556</v>
      </c>
      <c r="B6" s="684" t="s">
        <v>330</v>
      </c>
      <c r="C6" s="685" t="s">
        <v>871</v>
      </c>
      <c r="D6" s="684" t="s">
        <v>557</v>
      </c>
      <c r="E6" s="686" t="s">
        <v>872</v>
      </c>
    </row>
    <row r="7" spans="1:5" x14ac:dyDescent="0.25">
      <c r="A7" s="678" t="s">
        <v>167</v>
      </c>
      <c r="B7" s="76" t="s">
        <v>5</v>
      </c>
      <c r="C7" s="78">
        <v>3.2</v>
      </c>
      <c r="D7" s="419" t="s">
        <v>873</v>
      </c>
      <c r="E7" s="77" t="s">
        <v>558</v>
      </c>
    </row>
    <row r="8" spans="1:5" x14ac:dyDescent="0.25">
      <c r="A8" s="678" t="s">
        <v>141</v>
      </c>
      <c r="B8" s="76" t="s">
        <v>5</v>
      </c>
      <c r="C8" s="78">
        <v>0.25</v>
      </c>
      <c r="D8" s="419" t="s">
        <v>874</v>
      </c>
      <c r="E8" s="77" t="s">
        <v>559</v>
      </c>
    </row>
    <row r="9" spans="1:5" x14ac:dyDescent="0.25">
      <c r="A9" s="678" t="s">
        <v>134</v>
      </c>
      <c r="B9" s="76" t="s">
        <v>5</v>
      </c>
      <c r="C9" s="78">
        <v>2.15</v>
      </c>
      <c r="D9" s="419">
        <v>0</v>
      </c>
      <c r="E9" s="77">
        <v>2</v>
      </c>
    </row>
    <row r="10" spans="1:5" x14ac:dyDescent="0.25">
      <c r="A10" s="678" t="s">
        <v>142</v>
      </c>
      <c r="B10" s="76" t="s">
        <v>5</v>
      </c>
      <c r="C10" s="78">
        <v>1.2</v>
      </c>
      <c r="D10" s="419" t="s">
        <v>875</v>
      </c>
      <c r="E10" s="77" t="s">
        <v>559</v>
      </c>
    </row>
    <row r="11" spans="1:5" x14ac:dyDescent="0.25">
      <c r="A11" s="678" t="s">
        <v>161</v>
      </c>
      <c r="B11" s="76" t="s">
        <v>5</v>
      </c>
      <c r="C11" s="78">
        <v>0.9</v>
      </c>
      <c r="D11" s="419">
        <v>0</v>
      </c>
      <c r="E11" s="77" t="s">
        <v>560</v>
      </c>
    </row>
    <row r="12" spans="1:5" x14ac:dyDescent="0.25">
      <c r="A12" s="678" t="s">
        <v>143</v>
      </c>
      <c r="B12" s="76" t="s">
        <v>5</v>
      </c>
      <c r="C12" s="78">
        <v>0.6</v>
      </c>
      <c r="D12" s="419" t="s">
        <v>876</v>
      </c>
      <c r="E12" s="77" t="s">
        <v>559</v>
      </c>
    </row>
    <row r="13" spans="1:5" x14ac:dyDescent="0.25">
      <c r="A13" s="678" t="s">
        <v>162</v>
      </c>
      <c r="B13" s="76" t="s">
        <v>5</v>
      </c>
      <c r="C13" s="78">
        <v>1</v>
      </c>
      <c r="D13" s="419">
        <v>0</v>
      </c>
      <c r="E13" s="77" t="s">
        <v>560</v>
      </c>
    </row>
    <row r="14" spans="1:5" x14ac:dyDescent="0.25">
      <c r="A14" s="678" t="s">
        <v>285</v>
      </c>
      <c r="B14" s="76" t="s">
        <v>5</v>
      </c>
      <c r="C14" s="78">
        <v>1.2</v>
      </c>
      <c r="D14" s="419">
        <v>0</v>
      </c>
      <c r="E14" s="77" t="s">
        <v>870</v>
      </c>
    </row>
    <row r="15" spans="1:5" x14ac:dyDescent="0.25">
      <c r="A15" s="678" t="s">
        <v>153</v>
      </c>
      <c r="B15" s="76" t="s">
        <v>5</v>
      </c>
      <c r="C15" s="78">
        <v>0.1</v>
      </c>
      <c r="D15" s="419">
        <v>0</v>
      </c>
      <c r="E15" s="77" t="s">
        <v>800</v>
      </c>
    </row>
    <row r="16" spans="1:5" x14ac:dyDescent="0.25">
      <c r="A16" s="678" t="s">
        <v>313</v>
      </c>
      <c r="B16" s="76" t="s">
        <v>5</v>
      </c>
      <c r="C16" s="78">
        <v>3.2</v>
      </c>
      <c r="D16" s="419" t="s">
        <v>877</v>
      </c>
      <c r="E16" s="77" t="s">
        <v>562</v>
      </c>
    </row>
    <row r="17" spans="1:5" x14ac:dyDescent="0.25">
      <c r="A17" s="678" t="s">
        <v>563</v>
      </c>
      <c r="B17" s="76" t="s">
        <v>5</v>
      </c>
      <c r="C17" s="78">
        <v>0</v>
      </c>
      <c r="D17" s="419">
        <v>0</v>
      </c>
      <c r="E17" s="77">
        <v>10.199999999999999</v>
      </c>
    </row>
    <row r="18" spans="1:5" x14ac:dyDescent="0.25">
      <c r="A18" s="678" t="s">
        <v>144</v>
      </c>
      <c r="B18" s="76" t="s">
        <v>5</v>
      </c>
      <c r="C18" s="78">
        <v>0</v>
      </c>
      <c r="D18" s="419">
        <v>0</v>
      </c>
      <c r="E18" s="77" t="s">
        <v>564</v>
      </c>
    </row>
    <row r="19" spans="1:5" x14ac:dyDescent="0.25">
      <c r="A19" s="678" t="s">
        <v>135</v>
      </c>
      <c r="B19" s="76" t="s">
        <v>5</v>
      </c>
      <c r="C19" s="78">
        <v>2</v>
      </c>
      <c r="D19" s="419" t="s">
        <v>878</v>
      </c>
      <c r="E19" s="77">
        <v>4.8</v>
      </c>
    </row>
    <row r="20" spans="1:5" x14ac:dyDescent="0.25">
      <c r="A20" s="678" t="s">
        <v>145</v>
      </c>
      <c r="B20" s="76" t="s">
        <v>5</v>
      </c>
      <c r="C20" s="78">
        <v>1</v>
      </c>
      <c r="D20" s="419">
        <v>0</v>
      </c>
      <c r="E20" s="77" t="s">
        <v>559</v>
      </c>
    </row>
    <row r="21" spans="1:5" x14ac:dyDescent="0.25">
      <c r="A21" s="678" t="s">
        <v>146</v>
      </c>
      <c r="B21" s="76" t="s">
        <v>5</v>
      </c>
      <c r="C21" s="78">
        <v>2.2000000000000002</v>
      </c>
      <c r="D21" s="419" t="s">
        <v>879</v>
      </c>
      <c r="E21" s="77">
        <v>1.35</v>
      </c>
    </row>
    <row r="22" spans="1:5" x14ac:dyDescent="0.25">
      <c r="A22" s="678" t="s">
        <v>154</v>
      </c>
      <c r="B22" s="76" t="s">
        <v>5</v>
      </c>
      <c r="C22" s="78">
        <v>1.8</v>
      </c>
      <c r="D22" s="419">
        <v>0</v>
      </c>
      <c r="E22" s="77" t="s">
        <v>565</v>
      </c>
    </row>
    <row r="23" spans="1:5" x14ac:dyDescent="0.25">
      <c r="A23" s="678" t="s">
        <v>137</v>
      </c>
      <c r="B23" s="76" t="s">
        <v>5</v>
      </c>
      <c r="C23" s="78">
        <v>1</v>
      </c>
      <c r="D23" s="419">
        <v>0</v>
      </c>
      <c r="E23" s="77" t="s">
        <v>562</v>
      </c>
    </row>
    <row r="24" spans="1:5" x14ac:dyDescent="0.25">
      <c r="A24" s="678" t="s">
        <v>155</v>
      </c>
      <c r="B24" s="76" t="s">
        <v>5</v>
      </c>
      <c r="C24" s="78">
        <v>2.6</v>
      </c>
      <c r="D24" s="419">
        <v>0</v>
      </c>
      <c r="E24" s="77" t="s">
        <v>565</v>
      </c>
    </row>
    <row r="25" spans="1:5" x14ac:dyDescent="0.25">
      <c r="A25" s="678" t="s">
        <v>147</v>
      </c>
      <c r="B25" s="76" t="s">
        <v>5</v>
      </c>
      <c r="C25" s="78">
        <v>2</v>
      </c>
      <c r="D25" s="419">
        <v>0</v>
      </c>
      <c r="E25" s="77" t="s">
        <v>559</v>
      </c>
    </row>
    <row r="26" spans="1:5" x14ac:dyDescent="0.25">
      <c r="A26" s="678" t="s">
        <v>566</v>
      </c>
      <c r="B26" s="76" t="s">
        <v>5</v>
      </c>
      <c r="C26" s="78">
        <v>1.6</v>
      </c>
      <c r="D26" s="419" t="s">
        <v>880</v>
      </c>
      <c r="E26" s="77">
        <v>11</v>
      </c>
    </row>
    <row r="27" spans="1:5" x14ac:dyDescent="0.25">
      <c r="A27" s="678" t="s">
        <v>138</v>
      </c>
      <c r="B27" s="76" t="s">
        <v>5</v>
      </c>
      <c r="C27" s="78">
        <v>1</v>
      </c>
      <c r="D27" s="419" t="s">
        <v>876</v>
      </c>
      <c r="E27" s="77" t="s">
        <v>562</v>
      </c>
    </row>
    <row r="28" spans="1:5" x14ac:dyDescent="0.25">
      <c r="A28" s="678" t="s">
        <v>168</v>
      </c>
      <c r="B28" s="76" t="s">
        <v>5</v>
      </c>
      <c r="C28" s="78">
        <v>0.2</v>
      </c>
      <c r="D28" s="419">
        <v>0</v>
      </c>
      <c r="E28" s="77" t="s">
        <v>558</v>
      </c>
    </row>
    <row r="29" spans="1:5" x14ac:dyDescent="0.25">
      <c r="A29" s="678" t="s">
        <v>163</v>
      </c>
      <c r="B29" s="76" t="s">
        <v>5</v>
      </c>
      <c r="C29" s="78">
        <v>2</v>
      </c>
      <c r="D29" s="419">
        <v>0</v>
      </c>
      <c r="E29" s="77" t="s">
        <v>560</v>
      </c>
    </row>
    <row r="30" spans="1:5" x14ac:dyDescent="0.25">
      <c r="A30" s="678" t="s">
        <v>148</v>
      </c>
      <c r="B30" s="76" t="s">
        <v>5</v>
      </c>
      <c r="C30" s="78">
        <v>0.25</v>
      </c>
      <c r="D30" s="419" t="s">
        <v>874</v>
      </c>
      <c r="E30" s="77" t="s">
        <v>559</v>
      </c>
    </row>
    <row r="31" spans="1:5" x14ac:dyDescent="0.25">
      <c r="A31" s="678" t="s">
        <v>567</v>
      </c>
      <c r="B31" s="76" t="s">
        <v>5</v>
      </c>
      <c r="C31" s="78">
        <v>0</v>
      </c>
      <c r="D31" s="419">
        <v>0</v>
      </c>
      <c r="E31" s="77">
        <v>3.8</v>
      </c>
    </row>
    <row r="32" spans="1:5" x14ac:dyDescent="0.25">
      <c r="A32" s="678" t="s">
        <v>156</v>
      </c>
      <c r="B32" s="76" t="s">
        <v>5</v>
      </c>
      <c r="C32" s="78">
        <v>0.35</v>
      </c>
      <c r="D32" s="419" t="s">
        <v>881</v>
      </c>
      <c r="E32" s="77" t="s">
        <v>565</v>
      </c>
    </row>
    <row r="33" spans="1:5" x14ac:dyDescent="0.25">
      <c r="A33" s="678" t="s">
        <v>139</v>
      </c>
      <c r="B33" s="76" t="s">
        <v>5</v>
      </c>
      <c r="C33" s="78">
        <v>2.5</v>
      </c>
      <c r="D33" s="419" t="s">
        <v>882</v>
      </c>
      <c r="E33" s="77" t="s">
        <v>562</v>
      </c>
    </row>
    <row r="34" spans="1:5" x14ac:dyDescent="0.25">
      <c r="A34" s="678" t="s">
        <v>169</v>
      </c>
      <c r="B34" s="76" t="s">
        <v>5</v>
      </c>
      <c r="C34" s="78">
        <v>2</v>
      </c>
      <c r="D34" s="419">
        <v>0</v>
      </c>
      <c r="E34" s="77" t="s">
        <v>558</v>
      </c>
    </row>
    <row r="35" spans="1:5" x14ac:dyDescent="0.25">
      <c r="A35" s="678" t="s">
        <v>568</v>
      </c>
      <c r="B35" s="76" t="s">
        <v>5</v>
      </c>
      <c r="C35" s="78">
        <v>2.6</v>
      </c>
      <c r="D35" s="419">
        <v>0</v>
      </c>
      <c r="E35" s="77" t="s">
        <v>560</v>
      </c>
    </row>
    <row r="36" spans="1:5" x14ac:dyDescent="0.25">
      <c r="A36" s="678" t="s">
        <v>136</v>
      </c>
      <c r="B36" s="76" t="s">
        <v>5</v>
      </c>
      <c r="C36" s="78">
        <v>1</v>
      </c>
      <c r="D36" s="419">
        <v>0</v>
      </c>
      <c r="E36" s="77" t="s">
        <v>569</v>
      </c>
    </row>
    <row r="37" spans="1:5" x14ac:dyDescent="0.25">
      <c r="A37" s="678" t="s">
        <v>314</v>
      </c>
      <c r="B37" s="76" t="s">
        <v>5</v>
      </c>
      <c r="C37" s="78">
        <v>1</v>
      </c>
      <c r="D37" s="419">
        <v>0</v>
      </c>
      <c r="E37" s="77" t="s">
        <v>559</v>
      </c>
    </row>
    <row r="38" spans="1:5" x14ac:dyDescent="0.25">
      <c r="A38" s="678" t="s">
        <v>170</v>
      </c>
      <c r="B38" s="76" t="s">
        <v>5</v>
      </c>
      <c r="C38" s="78">
        <v>2</v>
      </c>
      <c r="D38" s="419">
        <v>0</v>
      </c>
      <c r="E38" s="77" t="s">
        <v>558</v>
      </c>
    </row>
    <row r="39" spans="1:5" x14ac:dyDescent="0.25">
      <c r="A39" s="678" t="s">
        <v>570</v>
      </c>
      <c r="B39" s="76" t="s">
        <v>5</v>
      </c>
      <c r="C39" s="78">
        <v>1</v>
      </c>
      <c r="D39" s="419">
        <v>0</v>
      </c>
      <c r="E39" s="77">
        <v>17.5</v>
      </c>
    </row>
    <row r="40" spans="1:5" x14ac:dyDescent="0.25">
      <c r="A40" s="678" t="s">
        <v>316</v>
      </c>
      <c r="B40" s="76" t="s">
        <v>5</v>
      </c>
      <c r="C40" s="78">
        <v>1</v>
      </c>
      <c r="D40" s="419">
        <v>0</v>
      </c>
      <c r="E40" s="77" t="s">
        <v>565</v>
      </c>
    </row>
    <row r="41" spans="1:5" x14ac:dyDescent="0.25">
      <c r="A41" s="678" t="s">
        <v>164</v>
      </c>
      <c r="B41" s="76" t="s">
        <v>5</v>
      </c>
      <c r="C41" s="78">
        <v>2</v>
      </c>
      <c r="D41" s="419">
        <v>0</v>
      </c>
      <c r="E41" s="77" t="s">
        <v>560</v>
      </c>
    </row>
    <row r="42" spans="1:5" x14ac:dyDescent="0.25">
      <c r="A42" s="678" t="s">
        <v>165</v>
      </c>
      <c r="B42" s="76" t="s">
        <v>5</v>
      </c>
      <c r="C42" s="78">
        <v>2.6</v>
      </c>
      <c r="D42" s="419">
        <v>0</v>
      </c>
      <c r="E42" s="77" t="s">
        <v>560</v>
      </c>
    </row>
    <row r="43" spans="1:5" x14ac:dyDescent="0.25">
      <c r="A43" s="678" t="s">
        <v>571</v>
      </c>
      <c r="B43" s="76" t="s">
        <v>5</v>
      </c>
      <c r="C43" s="78">
        <v>2</v>
      </c>
      <c r="D43" s="419">
        <v>0</v>
      </c>
      <c r="E43" s="77">
        <v>1.25</v>
      </c>
    </row>
    <row r="44" spans="1:5" x14ac:dyDescent="0.25">
      <c r="A44" s="678" t="s">
        <v>149</v>
      </c>
      <c r="B44" s="76" t="s">
        <v>5</v>
      </c>
      <c r="C44" s="78">
        <v>0.25</v>
      </c>
      <c r="D44" s="419" t="s">
        <v>874</v>
      </c>
      <c r="E44" s="77" t="s">
        <v>572</v>
      </c>
    </row>
    <row r="45" spans="1:5" x14ac:dyDescent="0.25">
      <c r="A45" s="678" t="s">
        <v>140</v>
      </c>
      <c r="B45" s="76" t="s">
        <v>5</v>
      </c>
      <c r="C45" s="78">
        <v>2.1</v>
      </c>
      <c r="D45" s="419" t="s">
        <v>883</v>
      </c>
      <c r="E45" s="77" t="s">
        <v>562</v>
      </c>
    </row>
    <row r="46" spans="1:5" x14ac:dyDescent="0.25">
      <c r="A46" s="678" t="s">
        <v>166</v>
      </c>
      <c r="B46" s="76" t="s">
        <v>5</v>
      </c>
      <c r="C46" s="78">
        <v>2.5</v>
      </c>
      <c r="D46" s="419">
        <v>0</v>
      </c>
      <c r="E46" s="77" t="s">
        <v>560</v>
      </c>
    </row>
    <row r="47" spans="1:5" x14ac:dyDescent="0.25">
      <c r="A47" s="678" t="s">
        <v>150</v>
      </c>
      <c r="B47" s="76" t="s">
        <v>5</v>
      </c>
      <c r="C47" s="78">
        <v>0.25</v>
      </c>
      <c r="D47" s="419">
        <v>0</v>
      </c>
      <c r="E47" s="77" t="s">
        <v>561</v>
      </c>
    </row>
    <row r="48" spans="1:5" x14ac:dyDescent="0.25">
      <c r="A48" s="678" t="s">
        <v>157</v>
      </c>
      <c r="B48" s="76" t="s">
        <v>5</v>
      </c>
      <c r="C48" s="78">
        <v>1.9</v>
      </c>
      <c r="D48" s="419" t="s">
        <v>882</v>
      </c>
      <c r="E48" s="77">
        <v>1</v>
      </c>
    </row>
    <row r="49" spans="1:5" x14ac:dyDescent="0.25">
      <c r="A49" s="678" t="s">
        <v>171</v>
      </c>
      <c r="B49" s="76" t="s">
        <v>5</v>
      </c>
      <c r="C49" s="78">
        <v>1.8</v>
      </c>
      <c r="D49" s="419">
        <v>0</v>
      </c>
      <c r="E49" s="77" t="s">
        <v>558</v>
      </c>
    </row>
    <row r="50" spans="1:5" x14ac:dyDescent="0.25">
      <c r="A50" s="678" t="s">
        <v>158</v>
      </c>
      <c r="B50" s="76" t="s">
        <v>5</v>
      </c>
      <c r="C50" s="78">
        <v>0.01</v>
      </c>
      <c r="D50" s="419">
        <v>0</v>
      </c>
      <c r="E50" s="77" t="s">
        <v>573</v>
      </c>
    </row>
    <row r="51" spans="1:5" x14ac:dyDescent="0.25">
      <c r="A51" s="678" t="s">
        <v>172</v>
      </c>
      <c r="B51" s="76" t="s">
        <v>5</v>
      </c>
      <c r="C51" s="78">
        <v>2</v>
      </c>
      <c r="D51" s="419">
        <v>0</v>
      </c>
      <c r="E51" s="77" t="s">
        <v>558</v>
      </c>
    </row>
    <row r="52" spans="1:5" x14ac:dyDescent="0.25">
      <c r="A52" s="678" t="s">
        <v>574</v>
      </c>
      <c r="B52" s="76" t="s">
        <v>5</v>
      </c>
      <c r="C52" s="78">
        <v>1</v>
      </c>
      <c r="D52" s="419">
        <v>0</v>
      </c>
      <c r="E52" s="77">
        <v>13</v>
      </c>
    </row>
    <row r="53" spans="1:5" x14ac:dyDescent="0.25">
      <c r="A53" s="678" t="s">
        <v>151</v>
      </c>
      <c r="B53" s="76" t="s">
        <v>5</v>
      </c>
      <c r="C53" s="78">
        <v>0.25</v>
      </c>
      <c r="D53" s="419" t="s">
        <v>874</v>
      </c>
      <c r="E53" s="77" t="s">
        <v>559</v>
      </c>
    </row>
    <row r="54" spans="1:5" x14ac:dyDescent="0.25">
      <c r="A54" s="678" t="s">
        <v>575</v>
      </c>
      <c r="B54" s="76" t="s">
        <v>5</v>
      </c>
      <c r="C54" s="78">
        <v>0.5</v>
      </c>
      <c r="D54" s="419" t="s">
        <v>884</v>
      </c>
      <c r="E54" s="77" t="s">
        <v>565</v>
      </c>
    </row>
    <row r="55" spans="1:5" x14ac:dyDescent="0.25">
      <c r="A55" s="678" t="s">
        <v>315</v>
      </c>
      <c r="B55" s="76" t="s">
        <v>5</v>
      </c>
      <c r="C55" s="78">
        <v>0.25</v>
      </c>
      <c r="D55" s="419" t="s">
        <v>880</v>
      </c>
      <c r="E55" s="77" t="s">
        <v>559</v>
      </c>
    </row>
    <row r="56" spans="1:5" x14ac:dyDescent="0.25">
      <c r="A56" s="678" t="s">
        <v>152</v>
      </c>
      <c r="B56" s="76" t="s">
        <v>5</v>
      </c>
      <c r="C56" s="78">
        <v>2</v>
      </c>
      <c r="D56" s="419">
        <v>0</v>
      </c>
      <c r="E56" s="77" t="s">
        <v>559</v>
      </c>
    </row>
    <row r="57" spans="1:5" x14ac:dyDescent="0.25">
      <c r="A57" s="678" t="s">
        <v>159</v>
      </c>
      <c r="B57" s="76" t="s">
        <v>5</v>
      </c>
      <c r="C57" s="78">
        <v>1</v>
      </c>
      <c r="D57" s="419">
        <v>0</v>
      </c>
      <c r="E57" s="77" t="s">
        <v>565</v>
      </c>
    </row>
    <row r="58" spans="1:5" x14ac:dyDescent="0.25">
      <c r="A58" s="678" t="s">
        <v>317</v>
      </c>
      <c r="B58" s="76" t="s">
        <v>5</v>
      </c>
      <c r="C58" s="78">
        <v>0.75</v>
      </c>
      <c r="D58" s="419" t="s">
        <v>876</v>
      </c>
      <c r="E58" s="77" t="s">
        <v>558</v>
      </c>
    </row>
    <row r="59" spans="1:5" x14ac:dyDescent="0.25">
      <c r="A59" s="678" t="s">
        <v>160</v>
      </c>
      <c r="B59" s="76" t="s">
        <v>5</v>
      </c>
      <c r="C59" s="78">
        <v>0.35</v>
      </c>
      <c r="D59" s="419" t="s">
        <v>877</v>
      </c>
      <c r="E59" s="77" t="s">
        <v>565</v>
      </c>
    </row>
    <row r="60" spans="1:5" x14ac:dyDescent="0.25">
      <c r="A60" s="678" t="s">
        <v>97</v>
      </c>
      <c r="B60" s="76" t="s">
        <v>4</v>
      </c>
      <c r="C60" s="78">
        <v>0.18</v>
      </c>
      <c r="D60" s="419">
        <v>0</v>
      </c>
      <c r="E60" s="77" t="s">
        <v>576</v>
      </c>
    </row>
    <row r="61" spans="1:5" x14ac:dyDescent="0.25">
      <c r="A61" s="678" t="s">
        <v>126</v>
      </c>
      <c r="B61" s="76" t="s">
        <v>4</v>
      </c>
      <c r="C61" s="78">
        <v>0.2</v>
      </c>
      <c r="D61" s="419">
        <v>0</v>
      </c>
      <c r="E61" s="77" t="s">
        <v>577</v>
      </c>
    </row>
    <row r="62" spans="1:5" x14ac:dyDescent="0.25">
      <c r="A62" s="678" t="s">
        <v>127</v>
      </c>
      <c r="B62" s="76" t="s">
        <v>4</v>
      </c>
      <c r="C62" s="78">
        <v>2.8</v>
      </c>
      <c r="D62" s="419">
        <v>0</v>
      </c>
      <c r="E62" s="77" t="s">
        <v>577</v>
      </c>
    </row>
    <row r="63" spans="1:5" x14ac:dyDescent="0.25">
      <c r="A63" s="678" t="s">
        <v>105</v>
      </c>
      <c r="B63" s="76" t="s">
        <v>4</v>
      </c>
      <c r="C63" s="78">
        <v>0.1</v>
      </c>
      <c r="D63" s="419">
        <v>0</v>
      </c>
      <c r="E63" s="77" t="s">
        <v>578</v>
      </c>
    </row>
    <row r="64" spans="1:5" x14ac:dyDescent="0.25">
      <c r="A64" s="678" t="s">
        <v>98</v>
      </c>
      <c r="B64" s="76" t="s">
        <v>4</v>
      </c>
      <c r="C64" s="78">
        <v>1.6</v>
      </c>
      <c r="D64" s="419" t="s">
        <v>885</v>
      </c>
      <c r="E64" s="77" t="s">
        <v>576</v>
      </c>
    </row>
    <row r="65" spans="1:5" x14ac:dyDescent="0.25">
      <c r="A65" s="678" t="s">
        <v>124</v>
      </c>
      <c r="B65" s="76" t="s">
        <v>4</v>
      </c>
      <c r="C65" s="78">
        <v>1.7</v>
      </c>
      <c r="D65" s="419" t="s">
        <v>877</v>
      </c>
      <c r="E65" s="77" t="s">
        <v>579</v>
      </c>
    </row>
    <row r="66" spans="1:5" x14ac:dyDescent="0.25">
      <c r="A66" s="678" t="s">
        <v>112</v>
      </c>
      <c r="B66" s="76" t="s">
        <v>4</v>
      </c>
      <c r="C66" s="78">
        <v>0.4</v>
      </c>
      <c r="D66" s="419">
        <v>0</v>
      </c>
      <c r="E66" s="77">
        <v>1</v>
      </c>
    </row>
    <row r="67" spans="1:5" x14ac:dyDescent="0.25">
      <c r="A67" s="678" t="s">
        <v>128</v>
      </c>
      <c r="B67" s="76" t="s">
        <v>4</v>
      </c>
      <c r="C67" s="78">
        <v>0.2</v>
      </c>
      <c r="D67" s="419">
        <v>0</v>
      </c>
      <c r="E67" s="77" t="s">
        <v>577</v>
      </c>
    </row>
    <row r="68" spans="1:5" x14ac:dyDescent="0.25">
      <c r="A68" s="678" t="s">
        <v>106</v>
      </c>
      <c r="B68" s="76" t="s">
        <v>4</v>
      </c>
      <c r="C68" s="78">
        <v>1.55</v>
      </c>
      <c r="D68" s="419">
        <v>0</v>
      </c>
      <c r="E68" s="77" t="s">
        <v>561</v>
      </c>
    </row>
    <row r="69" spans="1:5" x14ac:dyDescent="0.25">
      <c r="A69" s="678" t="s">
        <v>99</v>
      </c>
      <c r="B69" s="76" t="s">
        <v>4</v>
      </c>
      <c r="C69" s="78">
        <v>1</v>
      </c>
      <c r="D69" s="419">
        <v>0</v>
      </c>
      <c r="E69" s="77" t="s">
        <v>576</v>
      </c>
    </row>
    <row r="70" spans="1:5" x14ac:dyDescent="0.25">
      <c r="A70" s="678" t="s">
        <v>114</v>
      </c>
      <c r="B70" s="76" t="s">
        <v>4</v>
      </c>
      <c r="C70" s="78">
        <v>1</v>
      </c>
      <c r="D70" s="419">
        <v>0</v>
      </c>
      <c r="E70" s="77"/>
    </row>
    <row r="71" spans="1:5" x14ac:dyDescent="0.25">
      <c r="A71" s="678" t="s">
        <v>119</v>
      </c>
      <c r="B71" s="76" t="s">
        <v>4</v>
      </c>
      <c r="C71" s="78">
        <v>0</v>
      </c>
      <c r="D71" s="419">
        <v>0</v>
      </c>
      <c r="E71" s="77" t="s">
        <v>580</v>
      </c>
    </row>
    <row r="72" spans="1:5" x14ac:dyDescent="0.25">
      <c r="A72" s="678" t="s">
        <v>120</v>
      </c>
      <c r="B72" s="76" t="s">
        <v>4</v>
      </c>
      <c r="C72" s="78">
        <v>4</v>
      </c>
      <c r="D72" s="419">
        <v>0</v>
      </c>
      <c r="E72" s="77" t="s">
        <v>579</v>
      </c>
    </row>
    <row r="73" spans="1:5" x14ac:dyDescent="0.25">
      <c r="A73" s="678" t="s">
        <v>581</v>
      </c>
      <c r="B73" s="76" t="s">
        <v>4</v>
      </c>
      <c r="C73" s="78">
        <v>2.2000000000000002</v>
      </c>
      <c r="D73" s="419">
        <v>0</v>
      </c>
      <c r="E73" s="77" t="s">
        <v>576</v>
      </c>
    </row>
    <row r="74" spans="1:5" x14ac:dyDescent="0.25">
      <c r="A74" s="678" t="s">
        <v>582</v>
      </c>
      <c r="B74" s="76" t="s">
        <v>4</v>
      </c>
      <c r="C74" s="78">
        <v>2.5</v>
      </c>
      <c r="D74" s="419">
        <v>0</v>
      </c>
      <c r="E74" s="77">
        <v>2.5</v>
      </c>
    </row>
    <row r="75" spans="1:5" x14ac:dyDescent="0.25">
      <c r="A75" s="678" t="s">
        <v>100</v>
      </c>
      <c r="B75" s="76" t="s">
        <v>4</v>
      </c>
      <c r="C75" s="78">
        <v>1</v>
      </c>
      <c r="D75" s="419">
        <v>0</v>
      </c>
      <c r="E75" s="77" t="s">
        <v>576</v>
      </c>
    </row>
    <row r="76" spans="1:5" x14ac:dyDescent="0.25">
      <c r="A76" s="678" t="s">
        <v>113</v>
      </c>
      <c r="B76" s="76" t="s">
        <v>4</v>
      </c>
      <c r="C76" s="78">
        <v>1</v>
      </c>
      <c r="D76" s="419">
        <v>0</v>
      </c>
      <c r="E76" s="77" t="s">
        <v>583</v>
      </c>
    </row>
    <row r="77" spans="1:5" x14ac:dyDescent="0.25">
      <c r="A77" s="678" t="s">
        <v>121</v>
      </c>
      <c r="B77" s="76" t="s">
        <v>4</v>
      </c>
      <c r="C77" s="78">
        <v>1</v>
      </c>
      <c r="D77" s="419">
        <v>0</v>
      </c>
      <c r="E77" s="77" t="s">
        <v>579</v>
      </c>
    </row>
    <row r="78" spans="1:5" x14ac:dyDescent="0.25">
      <c r="A78" s="678" t="s">
        <v>101</v>
      </c>
      <c r="B78" s="76" t="s">
        <v>4</v>
      </c>
      <c r="C78" s="78">
        <v>0.5</v>
      </c>
      <c r="D78" s="419" t="s">
        <v>885</v>
      </c>
      <c r="E78" s="77" t="s">
        <v>576</v>
      </c>
    </row>
    <row r="79" spans="1:5" x14ac:dyDescent="0.25">
      <c r="A79" s="678" t="s">
        <v>129</v>
      </c>
      <c r="B79" s="76" t="s">
        <v>4</v>
      </c>
      <c r="C79" s="78">
        <v>0.4</v>
      </c>
      <c r="D79" s="419">
        <v>0</v>
      </c>
      <c r="E79" s="77" t="s">
        <v>577</v>
      </c>
    </row>
    <row r="80" spans="1:5" x14ac:dyDescent="0.25">
      <c r="A80" s="678" t="s">
        <v>107</v>
      </c>
      <c r="B80" s="76" t="s">
        <v>4</v>
      </c>
      <c r="C80" s="78">
        <v>1</v>
      </c>
      <c r="D80" s="419">
        <v>0</v>
      </c>
      <c r="E80" s="77" t="s">
        <v>578</v>
      </c>
    </row>
    <row r="81" spans="1:5" x14ac:dyDescent="0.25">
      <c r="A81" s="678" t="s">
        <v>102</v>
      </c>
      <c r="B81" s="76" t="s">
        <v>4</v>
      </c>
      <c r="C81" s="78">
        <v>1.1499999999999999</v>
      </c>
      <c r="D81" s="419">
        <v>0</v>
      </c>
      <c r="E81" s="77" t="s">
        <v>576</v>
      </c>
    </row>
    <row r="82" spans="1:5" x14ac:dyDescent="0.25">
      <c r="A82" s="678" t="s">
        <v>108</v>
      </c>
      <c r="B82" s="76" t="s">
        <v>4</v>
      </c>
      <c r="C82" s="78">
        <v>1</v>
      </c>
      <c r="D82" s="419">
        <v>0</v>
      </c>
      <c r="E82" s="77" t="s">
        <v>578</v>
      </c>
    </row>
    <row r="83" spans="1:5" x14ac:dyDescent="0.25">
      <c r="A83" s="678" t="s">
        <v>122</v>
      </c>
      <c r="B83" s="76" t="s">
        <v>4</v>
      </c>
      <c r="C83" s="78">
        <v>0</v>
      </c>
      <c r="D83" s="419">
        <v>0</v>
      </c>
      <c r="E83" s="77" t="s">
        <v>579</v>
      </c>
    </row>
    <row r="84" spans="1:5" x14ac:dyDescent="0.25">
      <c r="A84" s="678" t="s">
        <v>584</v>
      </c>
      <c r="B84" s="76" t="s">
        <v>4</v>
      </c>
      <c r="C84" s="78">
        <v>3</v>
      </c>
      <c r="D84" s="419" t="s">
        <v>886</v>
      </c>
      <c r="E84" s="77">
        <v>1</v>
      </c>
    </row>
    <row r="85" spans="1:5" x14ac:dyDescent="0.25">
      <c r="A85" s="678" t="s">
        <v>585</v>
      </c>
      <c r="B85" s="76" t="s">
        <v>4</v>
      </c>
      <c r="C85" s="78">
        <v>1.25</v>
      </c>
      <c r="D85" s="419" t="s">
        <v>887</v>
      </c>
      <c r="E85" s="77">
        <v>2.2999999999999998</v>
      </c>
    </row>
    <row r="86" spans="1:5" x14ac:dyDescent="0.25">
      <c r="A86" s="678" t="s">
        <v>485</v>
      </c>
      <c r="B86" s="76" t="s">
        <v>4</v>
      </c>
      <c r="C86" s="78">
        <v>0.25</v>
      </c>
      <c r="D86" s="419" t="s">
        <v>881</v>
      </c>
      <c r="E86" s="77">
        <v>7</v>
      </c>
    </row>
    <row r="87" spans="1:5" x14ac:dyDescent="0.25">
      <c r="A87" s="678" t="s">
        <v>130</v>
      </c>
      <c r="B87" s="76" t="s">
        <v>4</v>
      </c>
      <c r="C87" s="78">
        <v>1</v>
      </c>
      <c r="D87" s="419">
        <v>0</v>
      </c>
      <c r="E87" s="77" t="s">
        <v>577</v>
      </c>
    </row>
    <row r="88" spans="1:5" x14ac:dyDescent="0.25">
      <c r="A88" s="678" t="s">
        <v>109</v>
      </c>
      <c r="B88" s="76" t="s">
        <v>4</v>
      </c>
      <c r="C88" s="78">
        <v>0.4</v>
      </c>
      <c r="D88" s="419">
        <v>0</v>
      </c>
      <c r="E88" s="77" t="s">
        <v>578</v>
      </c>
    </row>
    <row r="89" spans="1:5" x14ac:dyDescent="0.25">
      <c r="A89" s="678" t="s">
        <v>131</v>
      </c>
      <c r="B89" s="76" t="s">
        <v>4</v>
      </c>
      <c r="C89" s="78">
        <v>1.9</v>
      </c>
      <c r="D89" s="419" t="s">
        <v>888</v>
      </c>
      <c r="E89" s="77" t="s">
        <v>577</v>
      </c>
    </row>
    <row r="90" spans="1:5" x14ac:dyDescent="0.25">
      <c r="A90" s="678" t="s">
        <v>103</v>
      </c>
      <c r="B90" s="76" t="s">
        <v>4</v>
      </c>
      <c r="C90" s="78">
        <v>0</v>
      </c>
      <c r="D90" s="419">
        <v>0</v>
      </c>
      <c r="E90" s="77" t="s">
        <v>576</v>
      </c>
    </row>
    <row r="91" spans="1:5" x14ac:dyDescent="0.25">
      <c r="A91" s="678" t="s">
        <v>295</v>
      </c>
      <c r="B91" s="76" t="s">
        <v>4</v>
      </c>
      <c r="C91" s="78">
        <v>1</v>
      </c>
      <c r="D91" s="419">
        <v>0</v>
      </c>
      <c r="E91" s="77"/>
    </row>
    <row r="92" spans="1:5" x14ac:dyDescent="0.25">
      <c r="A92" s="678" t="s">
        <v>115</v>
      </c>
      <c r="B92" s="76" t="s">
        <v>4</v>
      </c>
      <c r="C92" s="78">
        <v>1</v>
      </c>
      <c r="D92" s="419">
        <v>0</v>
      </c>
      <c r="E92" s="77" t="s">
        <v>586</v>
      </c>
    </row>
    <row r="93" spans="1:5" x14ac:dyDescent="0.25">
      <c r="A93" s="678" t="s">
        <v>296</v>
      </c>
      <c r="B93" s="76" t="s">
        <v>4</v>
      </c>
      <c r="C93" s="78">
        <v>1</v>
      </c>
      <c r="D93" s="419">
        <v>0</v>
      </c>
      <c r="E93" s="116">
        <v>1</v>
      </c>
    </row>
    <row r="94" spans="1:5" x14ac:dyDescent="0.25">
      <c r="A94" s="678" t="s">
        <v>110</v>
      </c>
      <c r="B94" s="76" t="s">
        <v>4</v>
      </c>
      <c r="C94" s="78">
        <v>1</v>
      </c>
      <c r="D94" s="419">
        <v>0</v>
      </c>
      <c r="E94" s="77" t="s">
        <v>578</v>
      </c>
    </row>
    <row r="95" spans="1:5" x14ac:dyDescent="0.25">
      <c r="A95" s="678" t="s">
        <v>587</v>
      </c>
      <c r="B95" s="76" t="s">
        <v>4</v>
      </c>
      <c r="C95" s="78">
        <v>2</v>
      </c>
      <c r="D95" s="419">
        <v>0</v>
      </c>
      <c r="E95" s="77" t="s">
        <v>579</v>
      </c>
    </row>
    <row r="96" spans="1:5" x14ac:dyDescent="0.25">
      <c r="A96" s="678" t="s">
        <v>588</v>
      </c>
      <c r="B96" s="76" t="s">
        <v>4</v>
      </c>
      <c r="C96" s="78">
        <v>0</v>
      </c>
      <c r="D96" s="419">
        <v>0</v>
      </c>
      <c r="E96" s="77">
        <v>3.75</v>
      </c>
    </row>
    <row r="97" spans="1:5" x14ac:dyDescent="0.25">
      <c r="A97" s="678" t="s">
        <v>589</v>
      </c>
      <c r="B97" s="76" t="s">
        <v>4</v>
      </c>
      <c r="C97" s="78">
        <v>3.2</v>
      </c>
      <c r="D97" s="419" t="s">
        <v>883</v>
      </c>
      <c r="E97" s="77">
        <v>1</v>
      </c>
    </row>
    <row r="98" spans="1:5" x14ac:dyDescent="0.25">
      <c r="A98" s="678" t="s">
        <v>590</v>
      </c>
      <c r="B98" s="76" t="s">
        <v>4</v>
      </c>
      <c r="C98" s="78">
        <v>2</v>
      </c>
      <c r="D98" s="419">
        <v>0</v>
      </c>
      <c r="E98" s="77">
        <v>3</v>
      </c>
    </row>
    <row r="99" spans="1:5" x14ac:dyDescent="0.25">
      <c r="A99" s="678" t="s">
        <v>111</v>
      </c>
      <c r="B99" s="76" t="s">
        <v>4</v>
      </c>
      <c r="C99" s="78">
        <v>0</v>
      </c>
      <c r="D99" s="419">
        <v>0</v>
      </c>
      <c r="E99" s="77" t="s">
        <v>578</v>
      </c>
    </row>
    <row r="100" spans="1:5" x14ac:dyDescent="0.25">
      <c r="A100" s="678" t="s">
        <v>591</v>
      </c>
      <c r="B100" s="76" t="s">
        <v>4</v>
      </c>
      <c r="C100" s="78">
        <v>2.2000000000000002</v>
      </c>
      <c r="D100" s="419">
        <v>0</v>
      </c>
      <c r="E100" s="77">
        <v>2.9</v>
      </c>
    </row>
    <row r="101" spans="1:5" x14ac:dyDescent="0.25">
      <c r="A101" s="678" t="s">
        <v>132</v>
      </c>
      <c r="B101" s="76" t="s">
        <v>4</v>
      </c>
      <c r="C101" s="78">
        <v>0.8</v>
      </c>
      <c r="D101" s="419" t="s">
        <v>880</v>
      </c>
      <c r="E101" s="77" t="s">
        <v>577</v>
      </c>
    </row>
    <row r="102" spans="1:5" x14ac:dyDescent="0.25">
      <c r="A102" s="678" t="s">
        <v>133</v>
      </c>
      <c r="B102" s="76" t="s">
        <v>4</v>
      </c>
      <c r="C102" s="78">
        <v>0.2</v>
      </c>
      <c r="D102" s="419">
        <v>0</v>
      </c>
      <c r="E102" s="77" t="s">
        <v>578</v>
      </c>
    </row>
    <row r="103" spans="1:5" x14ac:dyDescent="0.25">
      <c r="A103" s="678" t="s">
        <v>104</v>
      </c>
      <c r="B103" s="76" t="s">
        <v>4</v>
      </c>
      <c r="C103" s="78">
        <v>1.8</v>
      </c>
      <c r="D103" s="419" t="s">
        <v>889</v>
      </c>
      <c r="E103" s="77" t="s">
        <v>576</v>
      </c>
    </row>
    <row r="104" spans="1:5" x14ac:dyDescent="0.25">
      <c r="A104" s="678" t="s">
        <v>116</v>
      </c>
      <c r="B104" s="76" t="s">
        <v>4</v>
      </c>
      <c r="C104" s="78">
        <v>0.5</v>
      </c>
      <c r="D104" s="419">
        <v>0</v>
      </c>
      <c r="E104" s="77" t="s">
        <v>583</v>
      </c>
    </row>
    <row r="105" spans="1:5" x14ac:dyDescent="0.25">
      <c r="A105" s="678" t="s">
        <v>117</v>
      </c>
      <c r="B105" s="76" t="s">
        <v>4</v>
      </c>
      <c r="C105" s="78">
        <v>1.45</v>
      </c>
      <c r="D105" s="419">
        <v>0</v>
      </c>
      <c r="E105" s="77" t="s">
        <v>586</v>
      </c>
    </row>
    <row r="106" spans="1:5" x14ac:dyDescent="0.25">
      <c r="A106" s="678" t="s">
        <v>123</v>
      </c>
      <c r="B106" s="76" t="s">
        <v>4</v>
      </c>
      <c r="C106" s="78">
        <v>3.3</v>
      </c>
      <c r="D106" s="419" t="s">
        <v>889</v>
      </c>
      <c r="E106" s="77" t="s">
        <v>579</v>
      </c>
    </row>
    <row r="107" spans="1:5" x14ac:dyDescent="0.25">
      <c r="A107" s="678" t="s">
        <v>118</v>
      </c>
      <c r="B107" s="76" t="s">
        <v>4</v>
      </c>
      <c r="C107" s="78">
        <v>0.6</v>
      </c>
      <c r="D107" s="419">
        <v>0</v>
      </c>
      <c r="E107" s="77" t="s">
        <v>583</v>
      </c>
    </row>
    <row r="108" spans="1:5" x14ac:dyDescent="0.25">
      <c r="A108" s="679" t="s">
        <v>592</v>
      </c>
      <c r="B108" s="76" t="s">
        <v>6</v>
      </c>
      <c r="C108" s="78">
        <v>7</v>
      </c>
      <c r="D108" s="419">
        <v>0</v>
      </c>
      <c r="E108" s="77">
        <v>1</v>
      </c>
    </row>
    <row r="109" spans="1:5" x14ac:dyDescent="0.25">
      <c r="A109" s="679" t="s">
        <v>178</v>
      </c>
      <c r="B109" s="76" t="s">
        <v>6</v>
      </c>
      <c r="C109" s="78">
        <v>2</v>
      </c>
      <c r="D109" s="419" t="s">
        <v>890</v>
      </c>
      <c r="E109" s="77" t="s">
        <v>593</v>
      </c>
    </row>
    <row r="110" spans="1:5" x14ac:dyDescent="0.25">
      <c r="A110" s="679" t="s">
        <v>183</v>
      </c>
      <c r="B110" s="76" t="s">
        <v>6</v>
      </c>
      <c r="C110" s="78">
        <v>2</v>
      </c>
      <c r="D110" s="419" t="s">
        <v>890</v>
      </c>
      <c r="E110" s="77" t="s">
        <v>593</v>
      </c>
    </row>
    <row r="111" spans="1:5" x14ac:dyDescent="0.25">
      <c r="A111" s="679" t="s">
        <v>318</v>
      </c>
      <c r="B111" s="76" t="s">
        <v>6</v>
      </c>
      <c r="C111" s="78">
        <v>0</v>
      </c>
      <c r="D111" s="419">
        <v>0</v>
      </c>
      <c r="E111" s="77" t="s">
        <v>593</v>
      </c>
    </row>
    <row r="112" spans="1:5" x14ac:dyDescent="0.25">
      <c r="A112" s="679" t="s">
        <v>173</v>
      </c>
      <c r="B112" s="76" t="s">
        <v>6</v>
      </c>
      <c r="C112" s="78">
        <v>2</v>
      </c>
      <c r="D112" s="419">
        <v>0</v>
      </c>
      <c r="E112" s="77" t="s">
        <v>593</v>
      </c>
    </row>
    <row r="113" spans="1:5" x14ac:dyDescent="0.25">
      <c r="A113" s="679" t="s">
        <v>174</v>
      </c>
      <c r="B113" s="76" t="s">
        <v>6</v>
      </c>
      <c r="C113" s="78">
        <v>0.4</v>
      </c>
      <c r="D113" s="419" t="s">
        <v>888</v>
      </c>
      <c r="E113" s="77" t="s">
        <v>593</v>
      </c>
    </row>
    <row r="114" spans="1:5" x14ac:dyDescent="0.25">
      <c r="A114" s="679" t="s">
        <v>175</v>
      </c>
      <c r="B114" s="76" t="s">
        <v>6</v>
      </c>
      <c r="C114" s="78">
        <v>1</v>
      </c>
      <c r="D114" s="419">
        <v>0</v>
      </c>
      <c r="E114" s="77" t="s">
        <v>593</v>
      </c>
    </row>
    <row r="115" spans="1:5" x14ac:dyDescent="0.25">
      <c r="A115" s="679" t="s">
        <v>176</v>
      </c>
      <c r="B115" s="76" t="s">
        <v>6</v>
      </c>
      <c r="C115" s="78">
        <v>1</v>
      </c>
      <c r="D115" s="419">
        <v>0</v>
      </c>
      <c r="E115" s="77" t="s">
        <v>593</v>
      </c>
    </row>
    <row r="116" spans="1:5" x14ac:dyDescent="0.25">
      <c r="A116" s="679" t="s">
        <v>177</v>
      </c>
      <c r="B116" s="76" t="s">
        <v>6</v>
      </c>
      <c r="C116" s="78">
        <v>7.4</v>
      </c>
      <c r="D116" s="419" t="s">
        <v>876</v>
      </c>
      <c r="E116" s="77" t="s">
        <v>593</v>
      </c>
    </row>
    <row r="117" spans="1:5" x14ac:dyDescent="0.25">
      <c r="A117" s="679" t="s">
        <v>179</v>
      </c>
      <c r="B117" s="76" t="s">
        <v>6</v>
      </c>
      <c r="C117" s="78">
        <v>0.4</v>
      </c>
      <c r="D117" s="419">
        <v>0</v>
      </c>
      <c r="E117" s="77" t="s">
        <v>593</v>
      </c>
    </row>
    <row r="118" spans="1:5" x14ac:dyDescent="0.25">
      <c r="A118" s="679" t="s">
        <v>180</v>
      </c>
      <c r="B118" s="76" t="s">
        <v>6</v>
      </c>
      <c r="C118" s="78">
        <v>3.4</v>
      </c>
      <c r="D118" s="419" t="s">
        <v>876</v>
      </c>
      <c r="E118" s="77" t="s">
        <v>593</v>
      </c>
    </row>
    <row r="119" spans="1:5" x14ac:dyDescent="0.25">
      <c r="A119" s="679" t="s">
        <v>181</v>
      </c>
      <c r="B119" s="76" t="s">
        <v>6</v>
      </c>
      <c r="C119" s="78">
        <v>2</v>
      </c>
      <c r="D119" s="419">
        <v>0</v>
      </c>
      <c r="E119" s="77" t="s">
        <v>593</v>
      </c>
    </row>
    <row r="120" spans="1:5" x14ac:dyDescent="0.25">
      <c r="A120" s="679" t="s">
        <v>182</v>
      </c>
      <c r="B120" s="76" t="s">
        <v>6</v>
      </c>
      <c r="C120" s="78">
        <v>2</v>
      </c>
      <c r="D120" s="419">
        <v>0</v>
      </c>
      <c r="E120" s="77" t="s">
        <v>593</v>
      </c>
    </row>
    <row r="121" spans="1:5" x14ac:dyDescent="0.25">
      <c r="A121" s="679" t="s">
        <v>319</v>
      </c>
      <c r="B121" s="76" t="s">
        <v>6</v>
      </c>
      <c r="C121" s="78">
        <v>2.0499999999999998</v>
      </c>
      <c r="D121" s="419">
        <v>0</v>
      </c>
      <c r="E121" s="77" t="s">
        <v>593</v>
      </c>
    </row>
    <row r="122" spans="1:5" x14ac:dyDescent="0.25">
      <c r="A122" s="679" t="s">
        <v>184</v>
      </c>
      <c r="B122" s="76" t="s">
        <v>6</v>
      </c>
      <c r="C122" s="78">
        <v>1</v>
      </c>
      <c r="D122" s="419">
        <v>0</v>
      </c>
      <c r="E122" s="77" t="s">
        <v>593</v>
      </c>
    </row>
    <row r="123" spans="1:5" x14ac:dyDescent="0.25">
      <c r="A123" s="679" t="s">
        <v>185</v>
      </c>
      <c r="B123" s="76" t="s">
        <v>6</v>
      </c>
      <c r="C123" s="78">
        <v>0.2</v>
      </c>
      <c r="D123" s="419">
        <v>0</v>
      </c>
      <c r="E123" s="77" t="s">
        <v>593</v>
      </c>
    </row>
    <row r="124" spans="1:5" x14ac:dyDescent="0.25">
      <c r="A124" s="679" t="s">
        <v>186</v>
      </c>
      <c r="B124" s="76" t="s">
        <v>6</v>
      </c>
      <c r="C124" s="78">
        <v>2.4</v>
      </c>
      <c r="D124" s="419">
        <v>0</v>
      </c>
      <c r="E124" s="77" t="s">
        <v>593</v>
      </c>
    </row>
    <row r="125" spans="1:5" x14ac:dyDescent="0.25">
      <c r="A125" s="679" t="s">
        <v>187</v>
      </c>
      <c r="B125" s="76" t="s">
        <v>6</v>
      </c>
      <c r="C125" s="78">
        <v>2</v>
      </c>
      <c r="D125" s="419" t="s">
        <v>890</v>
      </c>
      <c r="E125" s="77" t="s">
        <v>593</v>
      </c>
    </row>
    <row r="126" spans="1:5" x14ac:dyDescent="0.25">
      <c r="A126" s="679" t="s">
        <v>188</v>
      </c>
      <c r="B126" s="76" t="s">
        <v>6</v>
      </c>
      <c r="C126" s="78">
        <v>4</v>
      </c>
      <c r="D126" s="419">
        <v>0</v>
      </c>
      <c r="E126" s="77" t="s">
        <v>593</v>
      </c>
    </row>
    <row r="127" spans="1:5" x14ac:dyDescent="0.25">
      <c r="A127" s="679" t="s">
        <v>190</v>
      </c>
      <c r="B127" s="76" t="s">
        <v>6</v>
      </c>
      <c r="C127" s="78">
        <v>4.5</v>
      </c>
      <c r="D127" s="419" t="s">
        <v>891</v>
      </c>
      <c r="E127" s="77" t="s">
        <v>593</v>
      </c>
    </row>
    <row r="128" spans="1:5" x14ac:dyDescent="0.25">
      <c r="A128" s="679" t="s">
        <v>191</v>
      </c>
      <c r="B128" s="76" t="s">
        <v>6</v>
      </c>
      <c r="C128" s="78">
        <v>2</v>
      </c>
      <c r="D128" s="419">
        <v>0</v>
      </c>
      <c r="E128" s="77" t="s">
        <v>593</v>
      </c>
    </row>
    <row r="129" spans="1:5" x14ac:dyDescent="0.25">
      <c r="A129" s="679" t="s">
        <v>192</v>
      </c>
      <c r="B129" s="76" t="s">
        <v>6</v>
      </c>
      <c r="C129" s="78">
        <v>0.6</v>
      </c>
      <c r="D129" s="419">
        <v>0</v>
      </c>
      <c r="E129" s="77" t="s">
        <v>593</v>
      </c>
    </row>
    <row r="130" spans="1:5" x14ac:dyDescent="0.25">
      <c r="A130" s="679" t="s">
        <v>193</v>
      </c>
      <c r="B130" s="76" t="s">
        <v>6</v>
      </c>
      <c r="C130" s="78">
        <v>1</v>
      </c>
      <c r="D130" s="419">
        <v>0</v>
      </c>
      <c r="E130" s="77" t="s">
        <v>593</v>
      </c>
    </row>
    <row r="131" spans="1:5" x14ac:dyDescent="0.25">
      <c r="A131" s="679" t="s">
        <v>194</v>
      </c>
      <c r="B131" s="76" t="s">
        <v>6</v>
      </c>
      <c r="C131" s="78">
        <v>2.25</v>
      </c>
      <c r="D131" s="419">
        <v>0</v>
      </c>
      <c r="E131" s="77" t="s">
        <v>593</v>
      </c>
    </row>
    <row r="132" spans="1:5" x14ac:dyDescent="0.25">
      <c r="A132" s="679" t="s">
        <v>195</v>
      </c>
      <c r="B132" s="76" t="s">
        <v>6</v>
      </c>
      <c r="C132" s="78">
        <v>2.6</v>
      </c>
      <c r="D132" s="419">
        <v>0</v>
      </c>
      <c r="E132" s="77" t="s">
        <v>593</v>
      </c>
    </row>
    <row r="133" spans="1:5" x14ac:dyDescent="0.25">
      <c r="A133" s="679" t="s">
        <v>196</v>
      </c>
      <c r="B133" s="76" t="s">
        <v>6</v>
      </c>
      <c r="C133" s="78">
        <v>5</v>
      </c>
      <c r="D133" s="419" t="s">
        <v>888</v>
      </c>
      <c r="E133" s="77">
        <v>1</v>
      </c>
    </row>
    <row r="134" spans="1:5" x14ac:dyDescent="0.25">
      <c r="A134" s="679" t="s">
        <v>197</v>
      </c>
      <c r="B134" s="76" t="s">
        <v>6</v>
      </c>
      <c r="C134" s="78">
        <v>1</v>
      </c>
      <c r="D134" s="419">
        <v>0</v>
      </c>
      <c r="E134" s="77" t="s">
        <v>593</v>
      </c>
    </row>
    <row r="135" spans="1:5" x14ac:dyDescent="0.25">
      <c r="A135" s="679" t="s">
        <v>198</v>
      </c>
      <c r="B135" s="76" t="s">
        <v>6</v>
      </c>
      <c r="C135" s="78">
        <v>3.1</v>
      </c>
      <c r="D135" s="419" t="s">
        <v>892</v>
      </c>
      <c r="E135" s="77" t="s">
        <v>593</v>
      </c>
    </row>
    <row r="136" spans="1:5" x14ac:dyDescent="0.25">
      <c r="A136" s="679" t="s">
        <v>321</v>
      </c>
      <c r="B136" s="76" t="s">
        <v>6</v>
      </c>
      <c r="C136" s="78">
        <v>3</v>
      </c>
      <c r="D136" s="419" t="s">
        <v>893</v>
      </c>
      <c r="E136" s="77" t="s">
        <v>593</v>
      </c>
    </row>
    <row r="137" spans="1:5" x14ac:dyDescent="0.25">
      <c r="A137" s="679" t="s">
        <v>199</v>
      </c>
      <c r="B137" s="76" t="s">
        <v>6</v>
      </c>
      <c r="C137" s="78">
        <v>3.2</v>
      </c>
      <c r="D137" s="419">
        <v>0</v>
      </c>
      <c r="E137" s="77" t="s">
        <v>593</v>
      </c>
    </row>
    <row r="138" spans="1:5" x14ac:dyDescent="0.25">
      <c r="A138" s="679" t="s">
        <v>320</v>
      </c>
      <c r="B138" s="76" t="s">
        <v>6</v>
      </c>
      <c r="C138" s="78">
        <v>6.2</v>
      </c>
      <c r="D138" s="419" t="s">
        <v>894</v>
      </c>
      <c r="E138" s="77" t="s">
        <v>593</v>
      </c>
    </row>
    <row r="139" spans="1:5" x14ac:dyDescent="0.25">
      <c r="A139" s="679" t="s">
        <v>189</v>
      </c>
      <c r="B139" s="76" t="s">
        <v>6</v>
      </c>
      <c r="C139" s="78">
        <v>1</v>
      </c>
      <c r="D139" s="419">
        <v>0</v>
      </c>
      <c r="E139" s="77" t="s">
        <v>593</v>
      </c>
    </row>
    <row r="140" spans="1:5" x14ac:dyDescent="0.25">
      <c r="A140" s="679" t="s">
        <v>594</v>
      </c>
      <c r="B140" s="76" t="s">
        <v>6</v>
      </c>
      <c r="C140" s="78">
        <v>15</v>
      </c>
      <c r="D140" s="419">
        <v>0</v>
      </c>
      <c r="E140" s="77" t="s">
        <v>593</v>
      </c>
    </row>
    <row r="141" spans="1:5" x14ac:dyDescent="0.25">
      <c r="A141" s="679" t="s">
        <v>34</v>
      </c>
      <c r="B141" s="76" t="s">
        <v>0</v>
      </c>
      <c r="C141" s="78">
        <v>1</v>
      </c>
      <c r="D141" s="419">
        <v>0</v>
      </c>
      <c r="E141" s="77" t="s">
        <v>595</v>
      </c>
    </row>
    <row r="142" spans="1:5" x14ac:dyDescent="0.25">
      <c r="A142" s="679" t="s">
        <v>376</v>
      </c>
      <c r="B142" s="76" t="s">
        <v>0</v>
      </c>
      <c r="C142" s="78">
        <v>5</v>
      </c>
      <c r="D142" s="419">
        <v>0</v>
      </c>
      <c r="E142" s="77">
        <v>3</v>
      </c>
    </row>
    <row r="143" spans="1:5" x14ac:dyDescent="0.25">
      <c r="A143" s="679" t="s">
        <v>30</v>
      </c>
      <c r="B143" s="76" t="s">
        <v>0</v>
      </c>
      <c r="C143" s="78">
        <v>2</v>
      </c>
      <c r="D143" s="419" t="s">
        <v>895</v>
      </c>
      <c r="E143" s="77" t="s">
        <v>596</v>
      </c>
    </row>
    <row r="144" spans="1:5" x14ac:dyDescent="0.25">
      <c r="A144" s="679" t="s">
        <v>35</v>
      </c>
      <c r="B144" s="76" t="s">
        <v>0</v>
      </c>
      <c r="C144" s="78">
        <v>0.3</v>
      </c>
      <c r="D144" s="419" t="s">
        <v>876</v>
      </c>
      <c r="E144" s="77" t="s">
        <v>597</v>
      </c>
    </row>
    <row r="145" spans="1:5" x14ac:dyDescent="0.25">
      <c r="A145" s="679" t="s">
        <v>36</v>
      </c>
      <c r="B145" s="76" t="s">
        <v>0</v>
      </c>
      <c r="C145" s="78">
        <v>0.6</v>
      </c>
      <c r="D145" s="419">
        <v>0</v>
      </c>
      <c r="E145" s="77" t="s">
        <v>598</v>
      </c>
    </row>
    <row r="146" spans="1:5" x14ac:dyDescent="0.25">
      <c r="A146" s="679" t="s">
        <v>287</v>
      </c>
      <c r="B146" s="76" t="s">
        <v>0</v>
      </c>
      <c r="C146" s="78">
        <v>3.7</v>
      </c>
      <c r="D146" s="419" t="s">
        <v>885</v>
      </c>
      <c r="E146" s="77">
        <v>1.5</v>
      </c>
    </row>
    <row r="147" spans="1:5" x14ac:dyDescent="0.25">
      <c r="A147" s="679" t="s">
        <v>31</v>
      </c>
      <c r="B147" s="76" t="s">
        <v>0</v>
      </c>
      <c r="C147" s="78">
        <v>0.5</v>
      </c>
      <c r="D147" s="419">
        <v>0</v>
      </c>
      <c r="E147" s="77" t="s">
        <v>596</v>
      </c>
    </row>
    <row r="148" spans="1:5" x14ac:dyDescent="0.25">
      <c r="A148" s="679" t="s">
        <v>286</v>
      </c>
      <c r="B148" s="76" t="s">
        <v>0</v>
      </c>
      <c r="C148" s="78">
        <v>4</v>
      </c>
      <c r="D148" s="419" t="s">
        <v>890</v>
      </c>
      <c r="E148" s="77">
        <v>3</v>
      </c>
    </row>
    <row r="149" spans="1:5" x14ac:dyDescent="0.25">
      <c r="A149" s="679" t="s">
        <v>599</v>
      </c>
      <c r="B149" s="76" t="s">
        <v>0</v>
      </c>
      <c r="C149" s="78">
        <v>0.1</v>
      </c>
      <c r="D149" s="419">
        <v>0</v>
      </c>
      <c r="E149" s="77">
        <v>1</v>
      </c>
    </row>
    <row r="150" spans="1:5" x14ac:dyDescent="0.25">
      <c r="A150" s="679" t="s">
        <v>37</v>
      </c>
      <c r="B150" s="76" t="s">
        <v>0</v>
      </c>
      <c r="C150" s="78">
        <v>1</v>
      </c>
      <c r="D150" s="419">
        <v>0</v>
      </c>
      <c r="E150" s="77" t="s">
        <v>598</v>
      </c>
    </row>
    <row r="151" spans="1:5" x14ac:dyDescent="0.25">
      <c r="A151" s="679" t="s">
        <v>32</v>
      </c>
      <c r="B151" s="76" t="s">
        <v>0</v>
      </c>
      <c r="C151" s="78">
        <v>1</v>
      </c>
      <c r="D151" s="419">
        <v>0</v>
      </c>
      <c r="E151" s="77" t="s">
        <v>596</v>
      </c>
    </row>
    <row r="152" spans="1:5" x14ac:dyDescent="0.25">
      <c r="A152" s="679" t="s">
        <v>288</v>
      </c>
      <c r="B152" s="76" t="s">
        <v>0</v>
      </c>
      <c r="C152" s="78">
        <v>2</v>
      </c>
      <c r="D152" s="419">
        <v>0</v>
      </c>
      <c r="E152" s="77" t="s">
        <v>597</v>
      </c>
    </row>
    <row r="153" spans="1:5" x14ac:dyDescent="0.25">
      <c r="A153" s="679" t="s">
        <v>33</v>
      </c>
      <c r="B153" s="76" t="s">
        <v>0</v>
      </c>
      <c r="C153" s="78">
        <v>3.8</v>
      </c>
      <c r="D153" s="419" t="s">
        <v>896</v>
      </c>
      <c r="E153" s="77" t="s">
        <v>596</v>
      </c>
    </row>
    <row r="154" spans="1:5" x14ac:dyDescent="0.25">
      <c r="A154" s="679" t="s">
        <v>289</v>
      </c>
      <c r="B154" s="76" t="s">
        <v>1</v>
      </c>
      <c r="C154" s="78">
        <v>0.8</v>
      </c>
      <c r="D154" s="419">
        <v>0</v>
      </c>
      <c r="E154" s="77" t="s">
        <v>600</v>
      </c>
    </row>
    <row r="155" spans="1:5" x14ac:dyDescent="0.25">
      <c r="A155" s="679" t="s">
        <v>41</v>
      </c>
      <c r="B155" s="76" t="s">
        <v>1</v>
      </c>
      <c r="C155" s="78">
        <v>0.1</v>
      </c>
      <c r="D155" s="419">
        <v>0</v>
      </c>
      <c r="E155" s="77" t="s">
        <v>600</v>
      </c>
    </row>
    <row r="156" spans="1:5" x14ac:dyDescent="0.25">
      <c r="A156" s="679" t="s">
        <v>52</v>
      </c>
      <c r="B156" s="76" t="s">
        <v>1</v>
      </c>
      <c r="C156" s="78">
        <v>0.4</v>
      </c>
      <c r="D156" s="419" t="s">
        <v>888</v>
      </c>
      <c r="E156" s="77" t="s">
        <v>801</v>
      </c>
    </row>
    <row r="157" spans="1:5" x14ac:dyDescent="0.25">
      <c r="A157" s="679" t="s">
        <v>53</v>
      </c>
      <c r="B157" s="76" t="s">
        <v>1</v>
      </c>
      <c r="C157" s="78">
        <v>1.1000000000000001</v>
      </c>
      <c r="D157" s="419">
        <v>0</v>
      </c>
      <c r="E157" s="77" t="s">
        <v>801</v>
      </c>
    </row>
    <row r="158" spans="1:5" x14ac:dyDescent="0.25">
      <c r="A158" s="679" t="s">
        <v>43</v>
      </c>
      <c r="B158" s="76" t="s">
        <v>1</v>
      </c>
      <c r="C158" s="78">
        <v>0.05</v>
      </c>
      <c r="D158" s="419">
        <v>0</v>
      </c>
      <c r="E158" s="77" t="s">
        <v>601</v>
      </c>
    </row>
    <row r="159" spans="1:5" x14ac:dyDescent="0.25">
      <c r="A159" s="679" t="s">
        <v>59</v>
      </c>
      <c r="B159" s="76" t="s">
        <v>1</v>
      </c>
      <c r="C159" s="78">
        <v>0.6</v>
      </c>
      <c r="D159" s="419">
        <v>0</v>
      </c>
      <c r="E159" s="77" t="s">
        <v>801</v>
      </c>
    </row>
    <row r="160" spans="1:5" x14ac:dyDescent="0.25">
      <c r="A160" s="679" t="s">
        <v>54</v>
      </c>
      <c r="B160" s="76" t="s">
        <v>1</v>
      </c>
      <c r="C160" s="78">
        <v>0.75</v>
      </c>
      <c r="D160" s="419">
        <v>0</v>
      </c>
      <c r="E160" s="77" t="s">
        <v>801</v>
      </c>
    </row>
    <row r="161" spans="1:5" x14ac:dyDescent="0.25">
      <c r="A161" s="679" t="s">
        <v>44</v>
      </c>
      <c r="B161" s="76" t="s">
        <v>1</v>
      </c>
      <c r="C161" s="78">
        <v>0.3</v>
      </c>
      <c r="D161" s="419">
        <v>0</v>
      </c>
      <c r="E161" s="77" t="s">
        <v>601</v>
      </c>
    </row>
    <row r="162" spans="1:5" x14ac:dyDescent="0.25">
      <c r="A162" s="679" t="s">
        <v>42</v>
      </c>
      <c r="B162" s="76" t="s">
        <v>1</v>
      </c>
      <c r="C162" s="78">
        <v>1</v>
      </c>
      <c r="D162" s="419">
        <v>1</v>
      </c>
      <c r="E162" s="77" t="s">
        <v>600</v>
      </c>
    </row>
    <row r="163" spans="1:5" x14ac:dyDescent="0.25">
      <c r="A163" s="679" t="s">
        <v>38</v>
      </c>
      <c r="B163" s="76" t="s">
        <v>1</v>
      </c>
      <c r="C163" s="78">
        <v>3.6</v>
      </c>
      <c r="D163" s="419" t="s">
        <v>877</v>
      </c>
      <c r="E163" s="77" t="s">
        <v>602</v>
      </c>
    </row>
    <row r="164" spans="1:5" x14ac:dyDescent="0.25">
      <c r="A164" s="679" t="s">
        <v>603</v>
      </c>
      <c r="B164" s="76" t="s">
        <v>1</v>
      </c>
      <c r="C164" s="78">
        <v>1.9</v>
      </c>
      <c r="D164" s="419">
        <v>0</v>
      </c>
      <c r="E164" s="77" t="s">
        <v>602</v>
      </c>
    </row>
    <row r="165" spans="1:5" x14ac:dyDescent="0.25">
      <c r="A165" s="679" t="s">
        <v>55</v>
      </c>
      <c r="B165" s="76" t="s">
        <v>1</v>
      </c>
      <c r="C165" s="78">
        <v>1</v>
      </c>
      <c r="D165" s="419">
        <v>0</v>
      </c>
      <c r="E165" s="77" t="s">
        <v>801</v>
      </c>
    </row>
    <row r="166" spans="1:5" x14ac:dyDescent="0.25">
      <c r="A166" s="679" t="s">
        <v>290</v>
      </c>
      <c r="B166" s="76" t="s">
        <v>1</v>
      </c>
      <c r="C166" s="78">
        <v>0.6</v>
      </c>
      <c r="D166" s="419">
        <v>0</v>
      </c>
      <c r="E166" s="77" t="s">
        <v>600</v>
      </c>
    </row>
    <row r="167" spans="1:5" x14ac:dyDescent="0.25">
      <c r="A167" s="679" t="s">
        <v>604</v>
      </c>
      <c r="B167" s="76" t="s">
        <v>1</v>
      </c>
      <c r="C167" s="78">
        <v>0</v>
      </c>
      <c r="D167" s="419">
        <v>0</v>
      </c>
      <c r="E167" s="77">
        <v>1.5</v>
      </c>
    </row>
    <row r="168" spans="1:5" x14ac:dyDescent="0.25">
      <c r="A168" s="679" t="s">
        <v>291</v>
      </c>
      <c r="B168" s="76" t="s">
        <v>1</v>
      </c>
      <c r="C168" s="78">
        <v>1</v>
      </c>
      <c r="D168" s="419" t="s">
        <v>897</v>
      </c>
      <c r="E168" s="77" t="s">
        <v>600</v>
      </c>
    </row>
    <row r="169" spans="1:5" x14ac:dyDescent="0.25">
      <c r="A169" s="679" t="s">
        <v>56</v>
      </c>
      <c r="B169" s="76" t="s">
        <v>1</v>
      </c>
      <c r="C169" s="78">
        <v>0.91500000000000004</v>
      </c>
      <c r="D169" s="419">
        <v>0</v>
      </c>
      <c r="E169" s="77" t="s">
        <v>801</v>
      </c>
    </row>
    <row r="170" spans="1:5" x14ac:dyDescent="0.25">
      <c r="A170" s="679" t="s">
        <v>39</v>
      </c>
      <c r="B170" s="76" t="s">
        <v>1</v>
      </c>
      <c r="C170" s="78">
        <v>0.2</v>
      </c>
      <c r="D170" s="419">
        <v>0</v>
      </c>
      <c r="E170" s="77" t="s">
        <v>602</v>
      </c>
    </row>
    <row r="171" spans="1:5" x14ac:dyDescent="0.25">
      <c r="A171" s="679" t="s">
        <v>57</v>
      </c>
      <c r="B171" s="76" t="s">
        <v>1</v>
      </c>
      <c r="C171" s="78">
        <v>0.2</v>
      </c>
      <c r="D171" s="419">
        <v>0</v>
      </c>
      <c r="E171" s="77" t="s">
        <v>801</v>
      </c>
    </row>
    <row r="172" spans="1:5" x14ac:dyDescent="0.25">
      <c r="A172" s="679" t="s">
        <v>66</v>
      </c>
      <c r="B172" s="76" t="s">
        <v>1</v>
      </c>
      <c r="C172" s="78">
        <v>3</v>
      </c>
      <c r="D172" s="419">
        <v>0</v>
      </c>
      <c r="E172" s="77" t="s">
        <v>605</v>
      </c>
    </row>
    <row r="173" spans="1:5" x14ac:dyDescent="0.25">
      <c r="A173" s="679" t="s">
        <v>606</v>
      </c>
      <c r="B173" s="76" t="s">
        <v>1</v>
      </c>
      <c r="C173" s="78">
        <v>0</v>
      </c>
      <c r="D173" s="419">
        <v>0</v>
      </c>
      <c r="E173" s="77">
        <v>0.6</v>
      </c>
    </row>
    <row r="174" spans="1:5" x14ac:dyDescent="0.25">
      <c r="A174" s="679" t="s">
        <v>607</v>
      </c>
      <c r="B174" s="76" t="s">
        <v>1</v>
      </c>
      <c r="C174" s="78">
        <v>0.02</v>
      </c>
      <c r="D174" s="419" t="s">
        <v>898</v>
      </c>
      <c r="E174" s="77">
        <v>1</v>
      </c>
    </row>
    <row r="175" spans="1:5" x14ac:dyDescent="0.25">
      <c r="A175" s="679" t="s">
        <v>58</v>
      </c>
      <c r="B175" s="76" t="s">
        <v>1</v>
      </c>
      <c r="C175" s="78">
        <v>3</v>
      </c>
      <c r="D175" s="419" t="s">
        <v>890</v>
      </c>
      <c r="E175" s="77" t="s">
        <v>801</v>
      </c>
    </row>
    <row r="176" spans="1:5" x14ac:dyDescent="0.25">
      <c r="A176" s="679" t="s">
        <v>67</v>
      </c>
      <c r="B176" s="76" t="s">
        <v>1</v>
      </c>
      <c r="C176" s="78">
        <v>4</v>
      </c>
      <c r="D176" s="419">
        <v>0</v>
      </c>
      <c r="E176" s="77" t="s">
        <v>605</v>
      </c>
    </row>
    <row r="177" spans="1:5" x14ac:dyDescent="0.25">
      <c r="A177" s="679" t="s">
        <v>45</v>
      </c>
      <c r="B177" s="76" t="s">
        <v>1</v>
      </c>
      <c r="C177" s="78">
        <v>1.75</v>
      </c>
      <c r="D177" s="419" t="s">
        <v>881</v>
      </c>
      <c r="E177" s="77">
        <v>3</v>
      </c>
    </row>
    <row r="178" spans="1:5" x14ac:dyDescent="0.25">
      <c r="A178" s="679" t="s">
        <v>293</v>
      </c>
      <c r="B178" s="76" t="s">
        <v>1</v>
      </c>
      <c r="C178" s="78">
        <v>0.6</v>
      </c>
      <c r="D178" s="419">
        <v>0</v>
      </c>
      <c r="E178" s="77" t="s">
        <v>601</v>
      </c>
    </row>
    <row r="179" spans="1:5" x14ac:dyDescent="0.25">
      <c r="A179" s="679" t="s">
        <v>60</v>
      </c>
      <c r="B179" s="76" t="s">
        <v>1</v>
      </c>
      <c r="C179" s="78">
        <v>0.8</v>
      </c>
      <c r="D179" s="419">
        <v>0</v>
      </c>
      <c r="E179" s="77" t="s">
        <v>801</v>
      </c>
    </row>
    <row r="180" spans="1:5" x14ac:dyDescent="0.25">
      <c r="A180" s="679" t="s">
        <v>61</v>
      </c>
      <c r="B180" s="76" t="s">
        <v>1</v>
      </c>
      <c r="C180" s="78">
        <v>1</v>
      </c>
      <c r="D180" s="419">
        <v>0</v>
      </c>
      <c r="E180" s="77" t="s">
        <v>801</v>
      </c>
    </row>
    <row r="181" spans="1:5" x14ac:dyDescent="0.25">
      <c r="A181" s="679" t="s">
        <v>46</v>
      </c>
      <c r="B181" s="76" t="s">
        <v>1</v>
      </c>
      <c r="C181" s="78">
        <v>2</v>
      </c>
      <c r="D181" s="419" t="s">
        <v>890</v>
      </c>
      <c r="E181" s="77" t="s">
        <v>601</v>
      </c>
    </row>
    <row r="182" spans="1:5" x14ac:dyDescent="0.25">
      <c r="A182" s="679" t="s">
        <v>62</v>
      </c>
      <c r="B182" s="76" t="s">
        <v>1</v>
      </c>
      <c r="C182" s="78">
        <v>1</v>
      </c>
      <c r="D182" s="419">
        <v>0</v>
      </c>
      <c r="E182" s="77" t="s">
        <v>801</v>
      </c>
    </row>
    <row r="183" spans="1:5" x14ac:dyDescent="0.25">
      <c r="A183" s="679" t="s">
        <v>47</v>
      </c>
      <c r="B183" s="76" t="s">
        <v>1</v>
      </c>
      <c r="C183" s="78">
        <v>0.5</v>
      </c>
      <c r="D183" s="419" t="s">
        <v>885</v>
      </c>
      <c r="E183" s="77" t="s">
        <v>601</v>
      </c>
    </row>
    <row r="184" spans="1:5" x14ac:dyDescent="0.25">
      <c r="A184" s="679" t="s">
        <v>68</v>
      </c>
      <c r="B184" s="76" t="s">
        <v>1</v>
      </c>
      <c r="C184" s="78">
        <v>3</v>
      </c>
      <c r="D184" s="419">
        <v>0</v>
      </c>
      <c r="E184" s="77" t="s">
        <v>605</v>
      </c>
    </row>
    <row r="185" spans="1:5" x14ac:dyDescent="0.25">
      <c r="A185" s="679" t="s">
        <v>292</v>
      </c>
      <c r="B185" s="76" t="s">
        <v>1</v>
      </c>
      <c r="C185" s="78">
        <v>1</v>
      </c>
      <c r="D185" s="419">
        <v>0</v>
      </c>
      <c r="E185" s="77" t="s">
        <v>600</v>
      </c>
    </row>
    <row r="186" spans="1:5" x14ac:dyDescent="0.25">
      <c r="A186" s="679" t="s">
        <v>63</v>
      </c>
      <c r="B186" s="76" t="s">
        <v>1</v>
      </c>
      <c r="C186" s="78">
        <v>0.02</v>
      </c>
      <c r="D186" s="419">
        <v>0</v>
      </c>
      <c r="E186" s="77" t="s">
        <v>801</v>
      </c>
    </row>
    <row r="187" spans="1:5" x14ac:dyDescent="0.25">
      <c r="A187" s="679" t="s">
        <v>69</v>
      </c>
      <c r="B187" s="76" t="s">
        <v>1</v>
      </c>
      <c r="C187" s="78">
        <v>1</v>
      </c>
      <c r="D187" s="419">
        <v>0</v>
      </c>
      <c r="E187" s="77" t="s">
        <v>605</v>
      </c>
    </row>
    <row r="188" spans="1:5" x14ac:dyDescent="0.25">
      <c r="A188" s="679" t="s">
        <v>48</v>
      </c>
      <c r="B188" s="76" t="s">
        <v>1</v>
      </c>
      <c r="C188" s="78">
        <v>3</v>
      </c>
      <c r="D188" s="419" t="s">
        <v>893</v>
      </c>
      <c r="E188" s="77" t="s">
        <v>601</v>
      </c>
    </row>
    <row r="189" spans="1:5" x14ac:dyDescent="0.25">
      <c r="A189" s="679" t="s">
        <v>49</v>
      </c>
      <c r="B189" s="76" t="s">
        <v>1</v>
      </c>
      <c r="C189" s="78">
        <v>0.2</v>
      </c>
      <c r="D189" s="419">
        <v>0</v>
      </c>
      <c r="E189" s="77" t="s">
        <v>601</v>
      </c>
    </row>
    <row r="190" spans="1:5" x14ac:dyDescent="0.25">
      <c r="A190" s="679" t="s">
        <v>50</v>
      </c>
      <c r="B190" s="76" t="s">
        <v>1</v>
      </c>
      <c r="C190" s="78">
        <v>0.01</v>
      </c>
      <c r="D190" s="419">
        <v>0</v>
      </c>
      <c r="E190" s="77" t="s">
        <v>601</v>
      </c>
    </row>
    <row r="191" spans="1:5" x14ac:dyDescent="0.25">
      <c r="A191" s="679" t="s">
        <v>40</v>
      </c>
      <c r="B191" s="76" t="s">
        <v>1</v>
      </c>
      <c r="C191" s="78">
        <v>0</v>
      </c>
      <c r="D191" s="419">
        <v>0</v>
      </c>
      <c r="E191" s="77" t="s">
        <v>602</v>
      </c>
    </row>
    <row r="192" spans="1:5" x14ac:dyDescent="0.25">
      <c r="A192" s="679" t="s">
        <v>64</v>
      </c>
      <c r="B192" s="76" t="s">
        <v>1</v>
      </c>
      <c r="C192" s="78">
        <v>1</v>
      </c>
      <c r="D192" s="419" t="s">
        <v>895</v>
      </c>
      <c r="E192" s="77" t="s">
        <v>801</v>
      </c>
    </row>
    <row r="193" spans="1:5" x14ac:dyDescent="0.25">
      <c r="A193" s="679" t="s">
        <v>51</v>
      </c>
      <c r="B193" s="76" t="s">
        <v>1</v>
      </c>
      <c r="C193" s="78">
        <v>1</v>
      </c>
      <c r="D193" s="419">
        <v>0</v>
      </c>
      <c r="E193" s="77" t="s">
        <v>601</v>
      </c>
    </row>
    <row r="194" spans="1:5" x14ac:dyDescent="0.25">
      <c r="A194" s="679" t="s">
        <v>70</v>
      </c>
      <c r="B194" s="76" t="s">
        <v>1</v>
      </c>
      <c r="C194" s="78">
        <v>1.89</v>
      </c>
      <c r="D194" s="419" t="s">
        <v>890</v>
      </c>
      <c r="E194" s="77" t="s">
        <v>605</v>
      </c>
    </row>
    <row r="195" spans="1:5" x14ac:dyDescent="0.25">
      <c r="A195" s="679" t="s">
        <v>65</v>
      </c>
      <c r="B195" s="76" t="s">
        <v>1</v>
      </c>
      <c r="C195" s="78">
        <v>0.1</v>
      </c>
      <c r="D195" s="419">
        <v>0</v>
      </c>
      <c r="E195" s="77" t="s">
        <v>801</v>
      </c>
    </row>
    <row r="196" spans="1:5" x14ac:dyDescent="0.25">
      <c r="A196" s="679" t="s">
        <v>249</v>
      </c>
      <c r="B196" s="76" t="s">
        <v>7</v>
      </c>
      <c r="C196" s="78">
        <v>0.1</v>
      </c>
      <c r="D196" s="419">
        <v>0</v>
      </c>
      <c r="E196" s="77" t="s">
        <v>805</v>
      </c>
    </row>
    <row r="197" spans="1:5" x14ac:dyDescent="0.25">
      <c r="A197" s="679" t="s">
        <v>250</v>
      </c>
      <c r="B197" s="76" t="s">
        <v>7</v>
      </c>
      <c r="C197" s="78">
        <v>0.6</v>
      </c>
      <c r="D197" s="419">
        <v>0</v>
      </c>
      <c r="E197" s="77" t="s">
        <v>805</v>
      </c>
    </row>
    <row r="198" spans="1:5" x14ac:dyDescent="0.25">
      <c r="A198" s="679" t="s">
        <v>223</v>
      </c>
      <c r="B198" s="76" t="s">
        <v>7</v>
      </c>
      <c r="C198" s="78">
        <v>0.5</v>
      </c>
      <c r="D198" s="419" t="s">
        <v>878</v>
      </c>
      <c r="E198" s="77" t="s">
        <v>608</v>
      </c>
    </row>
    <row r="199" spans="1:5" x14ac:dyDescent="0.25">
      <c r="A199" s="679" t="s">
        <v>206</v>
      </c>
      <c r="B199" s="76" t="s">
        <v>7</v>
      </c>
      <c r="C199" s="78">
        <v>3.5</v>
      </c>
      <c r="D199" s="419" t="s">
        <v>890</v>
      </c>
      <c r="E199" s="77" t="s">
        <v>609</v>
      </c>
    </row>
    <row r="200" spans="1:5" x14ac:dyDescent="0.25">
      <c r="A200" s="679" t="s">
        <v>610</v>
      </c>
      <c r="B200" s="76" t="s">
        <v>7</v>
      </c>
      <c r="C200" s="78">
        <v>3.5</v>
      </c>
      <c r="D200" s="419">
        <v>0</v>
      </c>
      <c r="E200" s="77" t="s">
        <v>611</v>
      </c>
    </row>
    <row r="201" spans="1:5" x14ac:dyDescent="0.25">
      <c r="A201" s="679" t="s">
        <v>200</v>
      </c>
      <c r="B201" s="76" t="s">
        <v>7</v>
      </c>
      <c r="C201" s="78">
        <v>0.2</v>
      </c>
      <c r="D201" s="419">
        <v>0</v>
      </c>
      <c r="E201" s="77" t="s">
        <v>612</v>
      </c>
    </row>
    <row r="202" spans="1:5" x14ac:dyDescent="0.25">
      <c r="A202" s="679" t="s">
        <v>613</v>
      </c>
      <c r="B202" s="76" t="s">
        <v>7</v>
      </c>
      <c r="C202" s="78">
        <v>2.8</v>
      </c>
      <c r="D202" s="419">
        <v>0</v>
      </c>
      <c r="E202" s="77" t="s">
        <v>614</v>
      </c>
    </row>
    <row r="203" spans="1:5" x14ac:dyDescent="0.25">
      <c r="A203" s="679" t="s">
        <v>332</v>
      </c>
      <c r="B203" s="76" t="s">
        <v>7</v>
      </c>
      <c r="C203" s="78">
        <v>0</v>
      </c>
      <c r="D203" s="419">
        <v>0</v>
      </c>
      <c r="E203" s="77">
        <v>3.4</v>
      </c>
    </row>
    <row r="204" spans="1:5" x14ac:dyDescent="0.25">
      <c r="A204" s="679" t="s">
        <v>224</v>
      </c>
      <c r="B204" s="76" t="s">
        <v>7</v>
      </c>
      <c r="C204" s="78">
        <v>0.6</v>
      </c>
      <c r="D204" s="419">
        <v>0</v>
      </c>
      <c r="E204" s="77">
        <v>0.8</v>
      </c>
    </row>
    <row r="205" spans="1:5" x14ac:dyDescent="0.25">
      <c r="A205" s="679" t="s">
        <v>236</v>
      </c>
      <c r="B205" s="76" t="s">
        <v>7</v>
      </c>
      <c r="C205" s="78">
        <v>3.3</v>
      </c>
      <c r="D205" s="419" t="s">
        <v>882</v>
      </c>
      <c r="E205" s="77" t="s">
        <v>615</v>
      </c>
    </row>
    <row r="206" spans="1:5" x14ac:dyDescent="0.25">
      <c r="A206" s="679" t="s">
        <v>251</v>
      </c>
      <c r="B206" s="76" t="s">
        <v>7</v>
      </c>
      <c r="C206" s="78">
        <v>2.8</v>
      </c>
      <c r="D206" s="419" t="s">
        <v>890</v>
      </c>
      <c r="E206" s="77">
        <v>1</v>
      </c>
    </row>
    <row r="207" spans="1:5" x14ac:dyDescent="0.25">
      <c r="A207" s="679" t="s">
        <v>207</v>
      </c>
      <c r="B207" s="76" t="s">
        <v>7</v>
      </c>
      <c r="C207" s="78">
        <v>0.75</v>
      </c>
      <c r="D207" s="419" t="s">
        <v>892</v>
      </c>
      <c r="E207" s="77" t="s">
        <v>609</v>
      </c>
    </row>
    <row r="208" spans="1:5" x14ac:dyDescent="0.25">
      <c r="A208" s="679" t="s">
        <v>252</v>
      </c>
      <c r="B208" s="76" t="s">
        <v>7</v>
      </c>
      <c r="C208" s="78">
        <v>0</v>
      </c>
      <c r="D208" s="419" t="s">
        <v>895</v>
      </c>
      <c r="E208" s="77" t="s">
        <v>617</v>
      </c>
    </row>
    <row r="209" spans="1:5" x14ac:dyDescent="0.25">
      <c r="A209" s="679" t="s">
        <v>225</v>
      </c>
      <c r="B209" s="76" t="s">
        <v>7</v>
      </c>
      <c r="C209" s="78">
        <v>0.1</v>
      </c>
      <c r="D209" s="419">
        <v>0</v>
      </c>
      <c r="E209" s="77" t="s">
        <v>608</v>
      </c>
    </row>
    <row r="210" spans="1:5" x14ac:dyDescent="0.25">
      <c r="A210" s="679" t="s">
        <v>226</v>
      </c>
      <c r="B210" s="76" t="s">
        <v>7</v>
      </c>
      <c r="C210" s="78">
        <v>2</v>
      </c>
      <c r="D210" s="419">
        <v>0</v>
      </c>
      <c r="E210" s="77" t="s">
        <v>608</v>
      </c>
    </row>
    <row r="211" spans="1:5" x14ac:dyDescent="0.25">
      <c r="A211" s="679" t="s">
        <v>216</v>
      </c>
      <c r="B211" s="76" t="s">
        <v>7</v>
      </c>
      <c r="C211" s="78">
        <v>2.6</v>
      </c>
      <c r="D211" s="419">
        <v>0</v>
      </c>
      <c r="E211" s="77" t="s">
        <v>611</v>
      </c>
    </row>
    <row r="212" spans="1:5" x14ac:dyDescent="0.25">
      <c r="A212" s="679" t="s">
        <v>616</v>
      </c>
      <c r="B212" s="76" t="s">
        <v>7</v>
      </c>
      <c r="C212" s="78">
        <v>0</v>
      </c>
      <c r="D212" s="419">
        <v>0</v>
      </c>
      <c r="E212" s="77">
        <v>3.6</v>
      </c>
    </row>
    <row r="213" spans="1:5" x14ac:dyDescent="0.25">
      <c r="A213" s="679" t="s">
        <v>211</v>
      </c>
      <c r="B213" s="76" t="s">
        <v>7</v>
      </c>
      <c r="C213" s="78">
        <v>0.6</v>
      </c>
      <c r="D213" s="419" t="s">
        <v>884</v>
      </c>
      <c r="E213" s="77" t="s">
        <v>614</v>
      </c>
    </row>
    <row r="214" spans="1:5" x14ac:dyDescent="0.25">
      <c r="A214" s="679" t="s">
        <v>217</v>
      </c>
      <c r="B214" s="76" t="s">
        <v>7</v>
      </c>
      <c r="C214" s="78">
        <v>0.2</v>
      </c>
      <c r="D214" s="419" t="s">
        <v>876</v>
      </c>
      <c r="E214" s="77" t="s">
        <v>611</v>
      </c>
    </row>
    <row r="215" spans="1:5" x14ac:dyDescent="0.25">
      <c r="A215" s="679" t="s">
        <v>240</v>
      </c>
      <c r="B215" s="76" t="s">
        <v>7</v>
      </c>
      <c r="C215" s="78">
        <v>2.5</v>
      </c>
      <c r="D215" s="419" t="s">
        <v>899</v>
      </c>
      <c r="E215" s="77" t="s">
        <v>617</v>
      </c>
    </row>
    <row r="216" spans="1:5" x14ac:dyDescent="0.25">
      <c r="A216" s="679" t="s">
        <v>241</v>
      </c>
      <c r="B216" s="76" t="s">
        <v>7</v>
      </c>
      <c r="C216" s="78">
        <v>0.3</v>
      </c>
      <c r="D216" s="419" t="s">
        <v>876</v>
      </c>
      <c r="E216" s="77" t="s">
        <v>617</v>
      </c>
    </row>
    <row r="217" spans="1:5" x14ac:dyDescent="0.25">
      <c r="A217" s="679" t="s">
        <v>218</v>
      </c>
      <c r="B217" s="76" t="s">
        <v>7</v>
      </c>
      <c r="C217" s="78">
        <v>1</v>
      </c>
      <c r="D217" s="419">
        <v>0</v>
      </c>
      <c r="E217" s="77" t="s">
        <v>611</v>
      </c>
    </row>
    <row r="218" spans="1:5" x14ac:dyDescent="0.25">
      <c r="A218" s="679" t="s">
        <v>219</v>
      </c>
      <c r="B218" s="76" t="s">
        <v>7</v>
      </c>
      <c r="C218" s="78">
        <v>1.5</v>
      </c>
      <c r="D218" s="419">
        <v>0</v>
      </c>
      <c r="E218" s="77" t="s">
        <v>611</v>
      </c>
    </row>
    <row r="219" spans="1:5" x14ac:dyDescent="0.25">
      <c r="A219" s="679" t="s">
        <v>227</v>
      </c>
      <c r="B219" s="76" t="s">
        <v>7</v>
      </c>
      <c r="C219" s="78">
        <v>0.4</v>
      </c>
      <c r="D219" s="419">
        <v>0</v>
      </c>
      <c r="E219" s="77" t="s">
        <v>608</v>
      </c>
    </row>
    <row r="220" spans="1:5" x14ac:dyDescent="0.25">
      <c r="A220" s="679" t="s">
        <v>242</v>
      </c>
      <c r="B220" s="76" t="s">
        <v>7</v>
      </c>
      <c r="C220" s="78">
        <v>2.82</v>
      </c>
      <c r="D220" s="419" t="s">
        <v>900</v>
      </c>
      <c r="E220" s="77" t="s">
        <v>617</v>
      </c>
    </row>
    <row r="221" spans="1:5" x14ac:dyDescent="0.25">
      <c r="A221" s="679" t="s">
        <v>618</v>
      </c>
      <c r="B221" s="76" t="s">
        <v>7</v>
      </c>
      <c r="C221" s="78">
        <v>0</v>
      </c>
      <c r="D221" s="419">
        <v>0</v>
      </c>
      <c r="E221" s="77">
        <v>3</v>
      </c>
    </row>
    <row r="222" spans="1:5" x14ac:dyDescent="0.25">
      <c r="A222" s="679" t="s">
        <v>322</v>
      </c>
      <c r="B222" s="76" t="s">
        <v>7</v>
      </c>
      <c r="C222" s="78">
        <v>0.2</v>
      </c>
      <c r="D222" s="419">
        <v>0</v>
      </c>
      <c r="E222" s="77" t="s">
        <v>611</v>
      </c>
    </row>
    <row r="223" spans="1:5" x14ac:dyDescent="0.25">
      <c r="A223" s="679" t="s">
        <v>212</v>
      </c>
      <c r="B223" s="76" t="s">
        <v>7</v>
      </c>
      <c r="C223" s="78">
        <v>0.85</v>
      </c>
      <c r="D223" s="419" t="s">
        <v>892</v>
      </c>
      <c r="E223" s="77" t="s">
        <v>614</v>
      </c>
    </row>
    <row r="224" spans="1:5" x14ac:dyDescent="0.25">
      <c r="A224" s="679" t="s">
        <v>220</v>
      </c>
      <c r="B224" s="76" t="s">
        <v>7</v>
      </c>
      <c r="C224" s="78">
        <v>0.4</v>
      </c>
      <c r="D224" s="419">
        <v>0</v>
      </c>
      <c r="E224" s="77" t="s">
        <v>611</v>
      </c>
    </row>
    <row r="225" spans="1:5" x14ac:dyDescent="0.25">
      <c r="A225" s="679" t="s">
        <v>253</v>
      </c>
      <c r="B225" s="76" t="s">
        <v>7</v>
      </c>
      <c r="C225" s="78">
        <v>2</v>
      </c>
      <c r="D225" s="419" t="s">
        <v>890</v>
      </c>
      <c r="E225" s="77" t="s">
        <v>598</v>
      </c>
    </row>
    <row r="226" spans="1:5" x14ac:dyDescent="0.25">
      <c r="A226" s="679" t="s">
        <v>336</v>
      </c>
      <c r="B226" s="76" t="s">
        <v>7</v>
      </c>
      <c r="C226" s="78">
        <v>2</v>
      </c>
      <c r="D226" s="419">
        <v>0</v>
      </c>
      <c r="E226" s="77">
        <v>2.2000000000000002</v>
      </c>
    </row>
    <row r="227" spans="1:5" x14ac:dyDescent="0.25">
      <c r="A227" s="679" t="s">
        <v>619</v>
      </c>
      <c r="B227" s="76" t="s">
        <v>7</v>
      </c>
      <c r="C227" s="78">
        <v>0.3</v>
      </c>
      <c r="D227" s="419">
        <v>0</v>
      </c>
      <c r="E227" s="77">
        <v>7.9</v>
      </c>
    </row>
    <row r="228" spans="1:5" x14ac:dyDescent="0.25">
      <c r="A228" s="679" t="s">
        <v>213</v>
      </c>
      <c r="B228" s="76" t="s">
        <v>7</v>
      </c>
      <c r="C228" s="78">
        <v>0.4</v>
      </c>
      <c r="D228" s="419" t="s">
        <v>888</v>
      </c>
      <c r="E228" s="77" t="s">
        <v>614</v>
      </c>
    </row>
    <row r="229" spans="1:5" x14ac:dyDescent="0.25">
      <c r="A229" s="679" t="s">
        <v>228</v>
      </c>
      <c r="B229" s="76" t="s">
        <v>7</v>
      </c>
      <c r="C229" s="78">
        <v>1</v>
      </c>
      <c r="D229" s="419">
        <v>0</v>
      </c>
      <c r="E229" s="77" t="s">
        <v>608</v>
      </c>
    </row>
    <row r="230" spans="1:5" x14ac:dyDescent="0.25">
      <c r="A230" s="679" t="s">
        <v>229</v>
      </c>
      <c r="B230" s="76" t="s">
        <v>7</v>
      </c>
      <c r="C230" s="78">
        <v>1</v>
      </c>
      <c r="D230" s="419">
        <v>0</v>
      </c>
      <c r="E230" s="77" t="s">
        <v>608</v>
      </c>
    </row>
    <row r="231" spans="1:5" x14ac:dyDescent="0.25">
      <c r="A231" s="679" t="s">
        <v>327</v>
      </c>
      <c r="B231" s="76" t="s">
        <v>7</v>
      </c>
      <c r="C231" s="78">
        <v>0.6</v>
      </c>
      <c r="D231" s="419">
        <v>0</v>
      </c>
      <c r="E231" s="77" t="s">
        <v>617</v>
      </c>
    </row>
    <row r="232" spans="1:5" x14ac:dyDescent="0.25">
      <c r="A232" s="679" t="s">
        <v>208</v>
      </c>
      <c r="B232" s="76" t="s">
        <v>7</v>
      </c>
      <c r="C232" s="78">
        <v>3</v>
      </c>
      <c r="D232" s="419">
        <v>0</v>
      </c>
      <c r="E232" s="77">
        <v>1.5</v>
      </c>
    </row>
    <row r="233" spans="1:5" x14ac:dyDescent="0.25">
      <c r="A233" s="679" t="s">
        <v>243</v>
      </c>
      <c r="B233" s="76" t="s">
        <v>7</v>
      </c>
      <c r="C233" s="78">
        <v>1.3</v>
      </c>
      <c r="D233" s="419" t="s">
        <v>876</v>
      </c>
      <c r="E233" s="77" t="s">
        <v>617</v>
      </c>
    </row>
    <row r="234" spans="1:5" x14ac:dyDescent="0.25">
      <c r="A234" s="679" t="s">
        <v>323</v>
      </c>
      <c r="B234" s="76" t="s">
        <v>7</v>
      </c>
      <c r="C234" s="78">
        <v>1.8</v>
      </c>
      <c r="D234" s="419">
        <v>0</v>
      </c>
      <c r="E234" s="77" t="s">
        <v>611</v>
      </c>
    </row>
    <row r="235" spans="1:5" x14ac:dyDescent="0.25">
      <c r="A235" s="679" t="s">
        <v>620</v>
      </c>
      <c r="B235" s="76" t="s">
        <v>7</v>
      </c>
      <c r="C235" s="78">
        <v>1</v>
      </c>
      <c r="D235" s="419" t="s">
        <v>876</v>
      </c>
      <c r="E235" s="77">
        <v>3.2</v>
      </c>
    </row>
    <row r="236" spans="1:5" x14ac:dyDescent="0.25">
      <c r="A236" s="679" t="s">
        <v>325</v>
      </c>
      <c r="B236" s="76" t="s">
        <v>7</v>
      </c>
      <c r="C236" s="78">
        <v>2.5</v>
      </c>
      <c r="D236" s="419" t="s">
        <v>895</v>
      </c>
      <c r="E236" s="77">
        <v>1</v>
      </c>
    </row>
    <row r="237" spans="1:5" x14ac:dyDescent="0.25">
      <c r="A237" s="679" t="s">
        <v>622</v>
      </c>
      <c r="B237" s="76" t="s">
        <v>7</v>
      </c>
      <c r="C237" s="78">
        <v>0</v>
      </c>
      <c r="D237" s="419">
        <v>0</v>
      </c>
      <c r="E237" s="77">
        <v>2</v>
      </c>
    </row>
    <row r="238" spans="1:5" x14ac:dyDescent="0.25">
      <c r="A238" s="679" t="s">
        <v>623</v>
      </c>
      <c r="B238" s="76" t="s">
        <v>7</v>
      </c>
      <c r="C238" s="78">
        <v>1</v>
      </c>
      <c r="D238" s="419">
        <v>0</v>
      </c>
      <c r="E238" s="77" t="s">
        <v>624</v>
      </c>
    </row>
    <row r="239" spans="1:5" x14ac:dyDescent="0.25">
      <c r="A239" s="679" t="s">
        <v>201</v>
      </c>
      <c r="B239" s="76" t="s">
        <v>7</v>
      </c>
      <c r="C239" s="78">
        <v>0.3</v>
      </c>
      <c r="D239" s="419">
        <v>0</v>
      </c>
      <c r="E239" s="77" t="s">
        <v>612</v>
      </c>
    </row>
    <row r="240" spans="1:5" x14ac:dyDescent="0.25">
      <c r="A240" s="679" t="s">
        <v>244</v>
      </c>
      <c r="B240" s="76" t="s">
        <v>7</v>
      </c>
      <c r="C240" s="78">
        <v>1</v>
      </c>
      <c r="D240" s="419">
        <v>0</v>
      </c>
      <c r="E240" s="77" t="s">
        <v>617</v>
      </c>
    </row>
    <row r="241" spans="1:5" x14ac:dyDescent="0.25">
      <c r="A241" s="679" t="s">
        <v>214</v>
      </c>
      <c r="B241" s="76" t="s">
        <v>7</v>
      </c>
      <c r="C241" s="78">
        <v>2</v>
      </c>
      <c r="D241" s="419" t="s">
        <v>883</v>
      </c>
      <c r="E241" s="77" t="s">
        <v>614</v>
      </c>
    </row>
    <row r="242" spans="1:5" x14ac:dyDescent="0.25">
      <c r="A242" s="679" t="s">
        <v>204</v>
      </c>
      <c r="B242" s="76" t="s">
        <v>7</v>
      </c>
      <c r="C242" s="78">
        <v>3</v>
      </c>
      <c r="D242" s="419" t="s">
        <v>885</v>
      </c>
      <c r="E242" s="77" t="s">
        <v>612</v>
      </c>
    </row>
    <row r="243" spans="1:5" x14ac:dyDescent="0.25">
      <c r="A243" s="679" t="s">
        <v>245</v>
      </c>
      <c r="B243" s="76" t="s">
        <v>7</v>
      </c>
      <c r="C243" s="78">
        <v>0.15</v>
      </c>
      <c r="D243" s="419">
        <v>0</v>
      </c>
      <c r="E243" s="77" t="s">
        <v>617</v>
      </c>
    </row>
    <row r="244" spans="1:5" x14ac:dyDescent="0.25">
      <c r="A244" s="679" t="s">
        <v>324</v>
      </c>
      <c r="B244" s="76" t="s">
        <v>7</v>
      </c>
      <c r="C244" s="78">
        <v>0.6</v>
      </c>
      <c r="D244" s="419">
        <v>0</v>
      </c>
      <c r="E244" s="77" t="s">
        <v>611</v>
      </c>
    </row>
    <row r="245" spans="1:5" x14ac:dyDescent="0.25">
      <c r="A245" s="679" t="s">
        <v>230</v>
      </c>
      <c r="B245" s="76" t="s">
        <v>7</v>
      </c>
      <c r="C245" s="78">
        <v>2.4</v>
      </c>
      <c r="D245" s="419" t="s">
        <v>882</v>
      </c>
      <c r="E245" s="77" t="s">
        <v>608</v>
      </c>
    </row>
    <row r="246" spans="1:5" x14ac:dyDescent="0.25">
      <c r="A246" s="679" t="s">
        <v>231</v>
      </c>
      <c r="B246" s="76" t="s">
        <v>7</v>
      </c>
      <c r="C246" s="78">
        <v>0.2</v>
      </c>
      <c r="D246" s="419">
        <v>0</v>
      </c>
      <c r="E246" s="77" t="s">
        <v>608</v>
      </c>
    </row>
    <row r="247" spans="1:5" x14ac:dyDescent="0.25">
      <c r="A247" s="679" t="s">
        <v>202</v>
      </c>
      <c r="B247" s="76" t="s">
        <v>7</v>
      </c>
      <c r="C247" s="78">
        <v>0</v>
      </c>
      <c r="D247" s="419">
        <v>0</v>
      </c>
      <c r="E247" s="77" t="s">
        <v>612</v>
      </c>
    </row>
    <row r="248" spans="1:5" x14ac:dyDescent="0.25">
      <c r="A248" s="679" t="s">
        <v>209</v>
      </c>
      <c r="B248" s="76" t="s">
        <v>7</v>
      </c>
      <c r="C248" s="78">
        <v>0.75</v>
      </c>
      <c r="D248" s="419" t="s">
        <v>901</v>
      </c>
      <c r="E248" s="77" t="s">
        <v>609</v>
      </c>
    </row>
    <row r="249" spans="1:5" x14ac:dyDescent="0.25">
      <c r="A249" s="679" t="s">
        <v>625</v>
      </c>
      <c r="B249" s="76" t="s">
        <v>7</v>
      </c>
      <c r="C249" s="78">
        <v>3</v>
      </c>
      <c r="D249" s="419" t="s">
        <v>891</v>
      </c>
      <c r="E249" s="77"/>
    </row>
    <row r="250" spans="1:5" x14ac:dyDescent="0.25">
      <c r="A250" s="679" t="s">
        <v>237</v>
      </c>
      <c r="B250" s="76" t="s">
        <v>7</v>
      </c>
      <c r="C250" s="78">
        <v>2</v>
      </c>
      <c r="D250" s="419">
        <v>0</v>
      </c>
      <c r="E250" s="77" t="s">
        <v>615</v>
      </c>
    </row>
    <row r="251" spans="1:5" x14ac:dyDescent="0.25">
      <c r="A251" s="679" t="s">
        <v>626</v>
      </c>
      <c r="B251" s="76" t="s">
        <v>7</v>
      </c>
      <c r="C251" s="78">
        <v>0</v>
      </c>
      <c r="D251" s="419" t="s">
        <v>888</v>
      </c>
      <c r="E251" s="77">
        <v>1</v>
      </c>
    </row>
    <row r="252" spans="1:5" x14ac:dyDescent="0.25">
      <c r="A252" s="679" t="s">
        <v>246</v>
      </c>
      <c r="B252" s="76" t="s">
        <v>7</v>
      </c>
      <c r="C252" s="78">
        <v>0.15</v>
      </c>
      <c r="D252" s="419">
        <v>0</v>
      </c>
      <c r="E252" s="77" t="s">
        <v>617</v>
      </c>
    </row>
    <row r="253" spans="1:5" x14ac:dyDescent="0.25">
      <c r="A253" s="679" t="s">
        <v>627</v>
      </c>
      <c r="B253" s="76" t="s">
        <v>7</v>
      </c>
      <c r="C253" s="78">
        <v>0.4</v>
      </c>
      <c r="D253" s="419">
        <v>0</v>
      </c>
      <c r="E253" s="77">
        <v>8.5</v>
      </c>
    </row>
    <row r="254" spans="1:5" x14ac:dyDescent="0.25">
      <c r="A254" s="679" t="s">
        <v>247</v>
      </c>
      <c r="B254" s="76" t="s">
        <v>7</v>
      </c>
      <c r="C254" s="78">
        <v>0.1</v>
      </c>
      <c r="D254" s="419">
        <v>0</v>
      </c>
      <c r="E254" s="77" t="s">
        <v>617</v>
      </c>
    </row>
    <row r="255" spans="1:5" x14ac:dyDescent="0.25">
      <c r="A255" s="679" t="s">
        <v>232</v>
      </c>
      <c r="B255" s="76" t="s">
        <v>7</v>
      </c>
      <c r="C255" s="78">
        <v>2</v>
      </c>
      <c r="D255" s="419" t="s">
        <v>884</v>
      </c>
      <c r="E255" s="77" t="s">
        <v>608</v>
      </c>
    </row>
    <row r="256" spans="1:5" x14ac:dyDescent="0.25">
      <c r="A256" s="679" t="s">
        <v>628</v>
      </c>
      <c r="B256" s="76" t="s">
        <v>7</v>
      </c>
      <c r="C256" s="78">
        <v>0.6</v>
      </c>
      <c r="D256" s="419">
        <v>0</v>
      </c>
      <c r="E256" s="77" t="s">
        <v>617</v>
      </c>
    </row>
    <row r="257" spans="1:5" x14ac:dyDescent="0.25">
      <c r="A257" s="679" t="s">
        <v>221</v>
      </c>
      <c r="B257" s="76" t="s">
        <v>7</v>
      </c>
      <c r="C257" s="78">
        <v>2</v>
      </c>
      <c r="D257" s="419">
        <v>0</v>
      </c>
      <c r="E257" s="77" t="s">
        <v>611</v>
      </c>
    </row>
    <row r="258" spans="1:5" x14ac:dyDescent="0.25">
      <c r="A258" s="679" t="s">
        <v>233</v>
      </c>
      <c r="B258" s="76" t="s">
        <v>7</v>
      </c>
      <c r="C258" s="78">
        <v>2</v>
      </c>
      <c r="D258" s="419" t="s">
        <v>878</v>
      </c>
      <c r="E258" s="77" t="s">
        <v>608</v>
      </c>
    </row>
    <row r="259" spans="1:5" x14ac:dyDescent="0.25">
      <c r="A259" s="679" t="s">
        <v>234</v>
      </c>
      <c r="B259" s="76" t="s">
        <v>7</v>
      </c>
      <c r="C259" s="78">
        <v>0.4</v>
      </c>
      <c r="D259" s="419" t="s">
        <v>882</v>
      </c>
      <c r="E259" s="77" t="s">
        <v>608</v>
      </c>
    </row>
    <row r="260" spans="1:5" x14ac:dyDescent="0.25">
      <c r="A260" s="679" t="s">
        <v>235</v>
      </c>
      <c r="B260" s="76" t="s">
        <v>7</v>
      </c>
      <c r="C260" s="78">
        <v>1.65</v>
      </c>
      <c r="D260" s="419" t="s">
        <v>902</v>
      </c>
      <c r="E260" s="77" t="s">
        <v>608</v>
      </c>
    </row>
    <row r="261" spans="1:5" x14ac:dyDescent="0.25">
      <c r="A261" s="679" t="s">
        <v>238</v>
      </c>
      <c r="B261" s="76" t="s">
        <v>7</v>
      </c>
      <c r="C261" s="78">
        <v>1.4</v>
      </c>
      <c r="D261" s="419">
        <v>0</v>
      </c>
      <c r="E261" s="77" t="s">
        <v>615</v>
      </c>
    </row>
    <row r="262" spans="1:5" x14ac:dyDescent="0.25">
      <c r="A262" s="679" t="s">
        <v>326</v>
      </c>
      <c r="B262" s="76" t="s">
        <v>7</v>
      </c>
      <c r="C262" s="78">
        <v>2.5</v>
      </c>
      <c r="D262" s="419">
        <v>0</v>
      </c>
      <c r="E262" s="77" t="s">
        <v>617</v>
      </c>
    </row>
    <row r="263" spans="1:5" x14ac:dyDescent="0.25">
      <c r="A263" s="679" t="s">
        <v>215</v>
      </c>
      <c r="B263" s="76" t="s">
        <v>7</v>
      </c>
      <c r="C263" s="78">
        <v>2</v>
      </c>
      <c r="D263" s="419">
        <v>0</v>
      </c>
      <c r="E263" s="77" t="s">
        <v>614</v>
      </c>
    </row>
    <row r="264" spans="1:5" x14ac:dyDescent="0.25">
      <c r="A264" s="679" t="s">
        <v>203</v>
      </c>
      <c r="B264" s="76" t="s">
        <v>7</v>
      </c>
      <c r="C264" s="78">
        <v>1.2</v>
      </c>
      <c r="D264" s="419">
        <v>0</v>
      </c>
      <c r="E264" s="77">
        <v>2</v>
      </c>
    </row>
    <row r="265" spans="1:5" x14ac:dyDescent="0.25">
      <c r="A265" s="679" t="s">
        <v>239</v>
      </c>
      <c r="B265" s="76" t="s">
        <v>7</v>
      </c>
      <c r="C265" s="78">
        <v>1.2</v>
      </c>
      <c r="D265" s="419">
        <v>0</v>
      </c>
      <c r="E265" s="77" t="s">
        <v>615</v>
      </c>
    </row>
    <row r="266" spans="1:5" x14ac:dyDescent="0.25">
      <c r="A266" s="679" t="s">
        <v>629</v>
      </c>
      <c r="B266" s="76" t="s">
        <v>7</v>
      </c>
      <c r="C266" s="78">
        <v>0</v>
      </c>
      <c r="D266" s="419">
        <v>0</v>
      </c>
      <c r="E266" s="77">
        <v>3.4</v>
      </c>
    </row>
    <row r="267" spans="1:5" x14ac:dyDescent="0.25">
      <c r="A267" s="679" t="s">
        <v>222</v>
      </c>
      <c r="B267" s="76" t="s">
        <v>7</v>
      </c>
      <c r="C267" s="78">
        <v>3.5</v>
      </c>
      <c r="D267" s="419">
        <v>0</v>
      </c>
      <c r="E267" s="77">
        <v>1</v>
      </c>
    </row>
    <row r="268" spans="1:5" x14ac:dyDescent="0.25">
      <c r="A268" s="679" t="s">
        <v>248</v>
      </c>
      <c r="B268" s="76" t="s">
        <v>7</v>
      </c>
      <c r="C268" s="78">
        <v>0.1</v>
      </c>
      <c r="D268" s="419">
        <v>0</v>
      </c>
      <c r="E268" s="77" t="s">
        <v>617</v>
      </c>
    </row>
    <row r="269" spans="1:5" x14ac:dyDescent="0.25">
      <c r="A269" s="679" t="s">
        <v>205</v>
      </c>
      <c r="B269" s="76" t="s">
        <v>7</v>
      </c>
      <c r="C269" s="78">
        <v>1</v>
      </c>
      <c r="D269" s="419">
        <v>0</v>
      </c>
      <c r="E269" s="77" t="s">
        <v>612</v>
      </c>
    </row>
    <row r="270" spans="1:5" x14ac:dyDescent="0.25">
      <c r="A270" s="679" t="s">
        <v>630</v>
      </c>
      <c r="B270" s="76" t="s">
        <v>7</v>
      </c>
      <c r="C270" s="78">
        <v>0.4</v>
      </c>
      <c r="D270" s="419">
        <v>0</v>
      </c>
      <c r="E270" s="77" t="s">
        <v>805</v>
      </c>
    </row>
    <row r="271" spans="1:5" x14ac:dyDescent="0.25">
      <c r="A271" s="679" t="s">
        <v>210</v>
      </c>
      <c r="B271" s="76" t="s">
        <v>7</v>
      </c>
      <c r="C271" s="78">
        <v>0.8</v>
      </c>
      <c r="D271" s="419">
        <v>0</v>
      </c>
      <c r="E271" s="77" t="s">
        <v>609</v>
      </c>
    </row>
    <row r="272" spans="1:5" x14ac:dyDescent="0.25">
      <c r="A272" s="680" t="s">
        <v>631</v>
      </c>
      <c r="B272" s="76" t="s">
        <v>9</v>
      </c>
      <c r="C272" s="78">
        <v>7.66</v>
      </c>
      <c r="D272" s="419" t="s">
        <v>890</v>
      </c>
      <c r="E272" s="77">
        <v>1.5</v>
      </c>
    </row>
    <row r="273" spans="1:5" x14ac:dyDescent="0.25">
      <c r="A273" s="679" t="s">
        <v>264</v>
      </c>
      <c r="B273" s="76" t="s">
        <v>9</v>
      </c>
      <c r="C273" s="78">
        <v>1.5</v>
      </c>
      <c r="D273" s="419">
        <v>0</v>
      </c>
      <c r="E273" s="77" t="s">
        <v>632</v>
      </c>
    </row>
    <row r="274" spans="1:5" x14ac:dyDescent="0.25">
      <c r="A274" s="679" t="s">
        <v>254</v>
      </c>
      <c r="B274" s="76" t="s">
        <v>9</v>
      </c>
      <c r="C274" s="78">
        <v>2</v>
      </c>
      <c r="D274" s="419">
        <v>0</v>
      </c>
      <c r="E274" s="77">
        <v>2.1</v>
      </c>
    </row>
    <row r="275" spans="1:5" x14ac:dyDescent="0.25">
      <c r="A275" s="679" t="s">
        <v>271</v>
      </c>
      <c r="B275" s="76" t="s">
        <v>9</v>
      </c>
      <c r="C275" s="78">
        <v>3</v>
      </c>
      <c r="D275" s="419" t="s">
        <v>893</v>
      </c>
      <c r="E275" s="77" t="s">
        <v>633</v>
      </c>
    </row>
    <row r="276" spans="1:5" x14ac:dyDescent="0.25">
      <c r="A276" s="679" t="s">
        <v>265</v>
      </c>
      <c r="B276" s="76" t="s">
        <v>9</v>
      </c>
      <c r="C276" s="78">
        <v>0.5</v>
      </c>
      <c r="D276" s="419">
        <v>0</v>
      </c>
      <c r="E276" s="77" t="s">
        <v>632</v>
      </c>
    </row>
    <row r="277" spans="1:5" x14ac:dyDescent="0.25">
      <c r="A277" s="679" t="s">
        <v>337</v>
      </c>
      <c r="B277" s="76" t="s">
        <v>9</v>
      </c>
      <c r="C277" s="78">
        <v>6.1</v>
      </c>
      <c r="D277" s="419">
        <v>0</v>
      </c>
      <c r="E277" s="77">
        <v>2</v>
      </c>
    </row>
    <row r="278" spans="1:5" x14ac:dyDescent="0.25">
      <c r="A278" s="679" t="s">
        <v>272</v>
      </c>
      <c r="B278" s="76" t="s">
        <v>9</v>
      </c>
      <c r="C278" s="78">
        <v>5.2</v>
      </c>
      <c r="D278" s="419" t="s">
        <v>875</v>
      </c>
      <c r="E278" s="77" t="s">
        <v>633</v>
      </c>
    </row>
    <row r="279" spans="1:5" x14ac:dyDescent="0.25">
      <c r="A279" s="679" t="s">
        <v>338</v>
      </c>
      <c r="B279" s="76" t="s">
        <v>9</v>
      </c>
      <c r="C279" s="78">
        <v>0.02</v>
      </c>
      <c r="D279" s="419" t="s">
        <v>903</v>
      </c>
      <c r="E279" s="77" t="s">
        <v>634</v>
      </c>
    </row>
    <row r="280" spans="1:5" x14ac:dyDescent="0.25">
      <c r="A280" s="679" t="s">
        <v>333</v>
      </c>
      <c r="B280" s="76" t="s">
        <v>9</v>
      </c>
      <c r="C280" s="78">
        <v>1</v>
      </c>
      <c r="D280" s="419">
        <v>0</v>
      </c>
      <c r="E280" s="77">
        <v>2.1</v>
      </c>
    </row>
    <row r="281" spans="1:5" x14ac:dyDescent="0.25">
      <c r="A281" s="679" t="s">
        <v>635</v>
      </c>
      <c r="B281" s="76" t="s">
        <v>9</v>
      </c>
      <c r="C281" s="78">
        <v>0</v>
      </c>
      <c r="D281" s="419">
        <v>0</v>
      </c>
      <c r="E281" s="77">
        <v>4.7</v>
      </c>
    </row>
    <row r="282" spans="1:5" x14ac:dyDescent="0.25">
      <c r="A282" s="679" t="s">
        <v>636</v>
      </c>
      <c r="B282" s="76" t="s">
        <v>9</v>
      </c>
      <c r="C282" s="78">
        <v>0</v>
      </c>
      <c r="D282" s="419">
        <v>0</v>
      </c>
      <c r="E282" s="77">
        <v>2.5</v>
      </c>
    </row>
    <row r="283" spans="1:5" x14ac:dyDescent="0.25">
      <c r="A283" s="679" t="s">
        <v>255</v>
      </c>
      <c r="B283" s="76" t="s">
        <v>9</v>
      </c>
      <c r="C283" s="78">
        <v>3</v>
      </c>
      <c r="D283" s="419">
        <v>0</v>
      </c>
      <c r="E283" s="77" t="s">
        <v>637</v>
      </c>
    </row>
    <row r="284" spans="1:5" x14ac:dyDescent="0.25">
      <c r="A284" s="679" t="s">
        <v>266</v>
      </c>
      <c r="B284" s="76" t="s">
        <v>9</v>
      </c>
      <c r="C284" s="78">
        <v>0.5</v>
      </c>
      <c r="D284" s="419">
        <v>0</v>
      </c>
      <c r="E284" s="77" t="s">
        <v>632</v>
      </c>
    </row>
    <row r="285" spans="1:5" x14ac:dyDescent="0.25">
      <c r="A285" s="679" t="s">
        <v>256</v>
      </c>
      <c r="B285" s="76" t="s">
        <v>9</v>
      </c>
      <c r="C285" s="78">
        <v>0.5</v>
      </c>
      <c r="D285" s="419">
        <v>0</v>
      </c>
      <c r="E285" s="77">
        <v>0.5</v>
      </c>
    </row>
    <row r="286" spans="1:5" x14ac:dyDescent="0.25">
      <c r="A286" s="679" t="s">
        <v>638</v>
      </c>
      <c r="B286" s="76" t="s">
        <v>9</v>
      </c>
      <c r="C286" s="78">
        <v>1</v>
      </c>
      <c r="D286" s="419" t="s">
        <v>889</v>
      </c>
      <c r="E286" s="77">
        <v>1.6</v>
      </c>
    </row>
    <row r="287" spans="1:5" x14ac:dyDescent="0.25">
      <c r="A287" s="679" t="s">
        <v>273</v>
      </c>
      <c r="B287" s="76" t="s">
        <v>9</v>
      </c>
      <c r="C287" s="78">
        <v>0.23</v>
      </c>
      <c r="D287" s="419" t="s">
        <v>904</v>
      </c>
      <c r="E287" s="77" t="s">
        <v>639</v>
      </c>
    </row>
    <row r="288" spans="1:5" x14ac:dyDescent="0.25">
      <c r="A288" s="679" t="s">
        <v>329</v>
      </c>
      <c r="B288" s="76" t="s">
        <v>9</v>
      </c>
      <c r="C288" s="78">
        <v>2</v>
      </c>
      <c r="D288" s="419" t="s">
        <v>905</v>
      </c>
      <c r="E288" s="77">
        <v>1</v>
      </c>
    </row>
    <row r="289" spans="1:5" x14ac:dyDescent="0.25">
      <c r="A289" s="679" t="s">
        <v>640</v>
      </c>
      <c r="B289" s="76" t="s">
        <v>9</v>
      </c>
      <c r="C289" s="78">
        <v>0</v>
      </c>
      <c r="D289" s="419">
        <v>0</v>
      </c>
      <c r="E289" s="77">
        <v>6</v>
      </c>
    </row>
    <row r="290" spans="1:5" x14ac:dyDescent="0.25">
      <c r="A290" s="679" t="s">
        <v>277</v>
      </c>
      <c r="B290" s="76" t="s">
        <v>9</v>
      </c>
      <c r="C290" s="78">
        <v>2.8</v>
      </c>
      <c r="D290" s="419" t="s">
        <v>885</v>
      </c>
      <c r="E290" s="77" t="s">
        <v>641</v>
      </c>
    </row>
    <row r="291" spans="1:5" x14ac:dyDescent="0.25">
      <c r="A291" s="679" t="s">
        <v>257</v>
      </c>
      <c r="B291" s="76" t="s">
        <v>9</v>
      </c>
      <c r="C291" s="78">
        <v>1.5</v>
      </c>
      <c r="D291" s="419">
        <v>0</v>
      </c>
      <c r="E291" s="77" t="s">
        <v>637</v>
      </c>
    </row>
    <row r="292" spans="1:5" x14ac:dyDescent="0.25">
      <c r="A292" s="679" t="s">
        <v>258</v>
      </c>
      <c r="B292" s="76" t="s">
        <v>9</v>
      </c>
      <c r="C292" s="78">
        <v>0.625</v>
      </c>
      <c r="D292" s="419">
        <v>0</v>
      </c>
      <c r="E292" s="77" t="s">
        <v>637</v>
      </c>
    </row>
    <row r="293" spans="1:5" x14ac:dyDescent="0.25">
      <c r="A293" s="679" t="s">
        <v>267</v>
      </c>
      <c r="B293" s="76" t="s">
        <v>9</v>
      </c>
      <c r="C293" s="78">
        <v>1.7</v>
      </c>
      <c r="D293" s="419" t="s">
        <v>906</v>
      </c>
      <c r="E293" s="77" t="s">
        <v>632</v>
      </c>
    </row>
    <row r="294" spans="1:5" x14ac:dyDescent="0.25">
      <c r="A294" s="679" t="s">
        <v>642</v>
      </c>
      <c r="B294" s="76" t="s">
        <v>9</v>
      </c>
      <c r="C294" s="78">
        <v>1.5</v>
      </c>
      <c r="D294" s="419" t="s">
        <v>884</v>
      </c>
      <c r="E294" s="77">
        <v>1.25</v>
      </c>
    </row>
    <row r="295" spans="1:5" x14ac:dyDescent="0.25">
      <c r="A295" s="679" t="s">
        <v>328</v>
      </c>
      <c r="B295" s="76" t="s">
        <v>9</v>
      </c>
      <c r="C295" s="78">
        <v>2</v>
      </c>
      <c r="D295" s="419">
        <v>0</v>
      </c>
      <c r="E295" s="77" t="s">
        <v>632</v>
      </c>
    </row>
    <row r="296" spans="1:5" x14ac:dyDescent="0.25">
      <c r="A296" s="679" t="s">
        <v>268</v>
      </c>
      <c r="B296" s="76" t="s">
        <v>9</v>
      </c>
      <c r="C296" s="78">
        <v>1</v>
      </c>
      <c r="D296" s="419">
        <v>0</v>
      </c>
      <c r="E296" s="77" t="s">
        <v>632</v>
      </c>
    </row>
    <row r="297" spans="1:5" x14ac:dyDescent="0.25">
      <c r="A297" s="679" t="s">
        <v>279</v>
      </c>
      <c r="B297" s="76" t="s">
        <v>9</v>
      </c>
      <c r="C297" s="78">
        <v>1</v>
      </c>
      <c r="D297" s="419">
        <v>0</v>
      </c>
      <c r="E297" s="77" t="s">
        <v>641</v>
      </c>
    </row>
    <row r="298" spans="1:5" x14ac:dyDescent="0.25">
      <c r="A298" s="679" t="s">
        <v>621</v>
      </c>
      <c r="B298" s="76" t="s">
        <v>9</v>
      </c>
      <c r="C298" s="78">
        <v>1.35</v>
      </c>
      <c r="D298" s="419" t="s">
        <v>907</v>
      </c>
      <c r="E298" s="77">
        <v>4.5</v>
      </c>
    </row>
    <row r="299" spans="1:5" x14ac:dyDescent="0.25">
      <c r="A299" s="679" t="s">
        <v>274</v>
      </c>
      <c r="B299" s="76" t="s">
        <v>9</v>
      </c>
      <c r="C299" s="78">
        <v>2.2999999999999998</v>
      </c>
      <c r="D299" s="419" t="s">
        <v>895</v>
      </c>
      <c r="E299" s="77">
        <v>1.25</v>
      </c>
    </row>
    <row r="300" spans="1:5" x14ac:dyDescent="0.25">
      <c r="A300" s="679" t="s">
        <v>259</v>
      </c>
      <c r="B300" s="76" t="s">
        <v>9</v>
      </c>
      <c r="C300" s="78">
        <v>1.2</v>
      </c>
      <c r="D300" s="419">
        <v>0</v>
      </c>
      <c r="E300" s="77" t="s">
        <v>637</v>
      </c>
    </row>
    <row r="301" spans="1:5" x14ac:dyDescent="0.25">
      <c r="A301" s="679" t="s">
        <v>280</v>
      </c>
      <c r="B301" s="76" t="s">
        <v>9</v>
      </c>
      <c r="C301" s="78">
        <v>2.2000000000000002</v>
      </c>
      <c r="D301" s="419">
        <v>0</v>
      </c>
      <c r="E301" s="77" t="s">
        <v>641</v>
      </c>
    </row>
    <row r="302" spans="1:5" x14ac:dyDescent="0.25">
      <c r="A302" s="679" t="s">
        <v>275</v>
      </c>
      <c r="B302" s="76" t="s">
        <v>9</v>
      </c>
      <c r="C302" s="78">
        <v>1.8</v>
      </c>
      <c r="D302" s="419" t="s">
        <v>876</v>
      </c>
      <c r="E302" s="77" t="s">
        <v>633</v>
      </c>
    </row>
    <row r="303" spans="1:5" x14ac:dyDescent="0.25">
      <c r="A303" s="679" t="s">
        <v>284</v>
      </c>
      <c r="B303" s="76" t="s">
        <v>9</v>
      </c>
      <c r="C303" s="78">
        <v>1.4</v>
      </c>
      <c r="D303" s="419" t="s">
        <v>882</v>
      </c>
      <c r="E303" s="77" t="s">
        <v>802</v>
      </c>
    </row>
    <row r="304" spans="1:5" x14ac:dyDescent="0.25">
      <c r="A304" s="679" t="s">
        <v>281</v>
      </c>
      <c r="B304" s="76" t="s">
        <v>9</v>
      </c>
      <c r="C304" s="78">
        <v>1.1000000000000001</v>
      </c>
      <c r="D304" s="419">
        <v>0</v>
      </c>
      <c r="E304" s="77" t="s">
        <v>641</v>
      </c>
    </row>
    <row r="305" spans="1:5" x14ac:dyDescent="0.25">
      <c r="A305" s="679" t="s">
        <v>260</v>
      </c>
      <c r="B305" s="76" t="s">
        <v>9</v>
      </c>
      <c r="C305" s="78">
        <v>1.4</v>
      </c>
      <c r="D305" s="419">
        <v>0</v>
      </c>
      <c r="E305" s="77" t="s">
        <v>637</v>
      </c>
    </row>
    <row r="306" spans="1:5" x14ac:dyDescent="0.25">
      <c r="A306" s="679" t="s">
        <v>276</v>
      </c>
      <c r="B306" s="76" t="s">
        <v>9</v>
      </c>
      <c r="C306" s="78">
        <v>1</v>
      </c>
      <c r="D306" s="419">
        <v>0</v>
      </c>
      <c r="E306" s="77" t="s">
        <v>643</v>
      </c>
    </row>
    <row r="307" spans="1:5" x14ac:dyDescent="0.25">
      <c r="A307" s="679" t="s">
        <v>261</v>
      </c>
      <c r="B307" s="76" t="s">
        <v>9</v>
      </c>
      <c r="C307" s="78">
        <v>0.68</v>
      </c>
      <c r="D307" s="419">
        <v>0</v>
      </c>
      <c r="E307" s="77">
        <v>0</v>
      </c>
    </row>
    <row r="308" spans="1:5" x14ac:dyDescent="0.25">
      <c r="A308" s="679" t="s">
        <v>262</v>
      </c>
      <c r="B308" s="76" t="s">
        <v>9</v>
      </c>
      <c r="C308" s="78">
        <v>1</v>
      </c>
      <c r="D308" s="419">
        <v>0</v>
      </c>
      <c r="E308" s="77" t="s">
        <v>637</v>
      </c>
    </row>
    <row r="309" spans="1:5" x14ac:dyDescent="0.25">
      <c r="A309" s="679" t="s">
        <v>263</v>
      </c>
      <c r="B309" s="76" t="s">
        <v>9</v>
      </c>
      <c r="C309" s="78">
        <v>0.6</v>
      </c>
      <c r="D309" s="419">
        <v>0</v>
      </c>
      <c r="E309" s="77" t="s">
        <v>637</v>
      </c>
    </row>
    <row r="310" spans="1:5" x14ac:dyDescent="0.25">
      <c r="A310" s="679" t="s">
        <v>269</v>
      </c>
      <c r="B310" s="76" t="s">
        <v>9</v>
      </c>
      <c r="C310" s="78">
        <v>3.4</v>
      </c>
      <c r="D310" s="419" t="s">
        <v>908</v>
      </c>
      <c r="E310" s="77" t="s">
        <v>632</v>
      </c>
    </row>
    <row r="311" spans="1:5" x14ac:dyDescent="0.25">
      <c r="A311" s="679" t="s">
        <v>278</v>
      </c>
      <c r="B311" s="76" t="s">
        <v>9</v>
      </c>
      <c r="C311" s="78">
        <v>1</v>
      </c>
      <c r="D311" s="419">
        <v>0</v>
      </c>
      <c r="E311" s="77">
        <v>1.6</v>
      </c>
    </row>
    <row r="312" spans="1:5" x14ac:dyDescent="0.25">
      <c r="A312" s="679" t="s">
        <v>282</v>
      </c>
      <c r="B312" s="76" t="s">
        <v>9</v>
      </c>
      <c r="C312" s="78">
        <v>0.3</v>
      </c>
      <c r="D312" s="419">
        <v>0</v>
      </c>
      <c r="E312" s="77" t="s">
        <v>641</v>
      </c>
    </row>
    <row r="313" spans="1:5" x14ac:dyDescent="0.25">
      <c r="A313" s="679" t="s">
        <v>270</v>
      </c>
      <c r="B313" s="76" t="s">
        <v>9</v>
      </c>
      <c r="C313" s="78">
        <v>1.5</v>
      </c>
      <c r="D313" s="419" t="s">
        <v>909</v>
      </c>
      <c r="E313" s="77" t="s">
        <v>632</v>
      </c>
    </row>
    <row r="314" spans="1:5" x14ac:dyDescent="0.25">
      <c r="A314" s="679" t="s">
        <v>283</v>
      </c>
      <c r="B314" s="76" t="s">
        <v>9</v>
      </c>
      <c r="C314" s="78">
        <v>7.6</v>
      </c>
      <c r="D314" s="419">
        <v>0</v>
      </c>
      <c r="E314" s="77">
        <v>5.5</v>
      </c>
    </row>
    <row r="315" spans="1:5" x14ac:dyDescent="0.25">
      <c r="A315" s="679" t="s">
        <v>85</v>
      </c>
      <c r="B315" s="76" t="s">
        <v>20</v>
      </c>
      <c r="C315" s="78">
        <v>2</v>
      </c>
      <c r="D315" s="419">
        <v>0</v>
      </c>
      <c r="E315" s="77">
        <v>1</v>
      </c>
    </row>
    <row r="316" spans="1:5" x14ac:dyDescent="0.25">
      <c r="A316" s="679" t="s">
        <v>644</v>
      </c>
      <c r="B316" s="76" t="s">
        <v>20</v>
      </c>
      <c r="C316" s="78">
        <v>2</v>
      </c>
      <c r="D316" s="419" t="s">
        <v>882</v>
      </c>
      <c r="E316" s="77" t="s">
        <v>731</v>
      </c>
    </row>
    <row r="317" spans="1:5" x14ac:dyDescent="0.25">
      <c r="A317" s="679" t="s">
        <v>91</v>
      </c>
      <c r="B317" s="76" t="s">
        <v>20</v>
      </c>
      <c r="C317" s="78">
        <v>2</v>
      </c>
      <c r="D317" s="419">
        <v>0</v>
      </c>
      <c r="E317" s="77" t="s">
        <v>645</v>
      </c>
    </row>
    <row r="318" spans="1:5" x14ac:dyDescent="0.25">
      <c r="A318" s="679" t="s">
        <v>73</v>
      </c>
      <c r="B318" s="76" t="s">
        <v>20</v>
      </c>
      <c r="C318" s="78">
        <v>0.4</v>
      </c>
      <c r="D318" s="419">
        <v>0</v>
      </c>
      <c r="E318" s="77" t="s">
        <v>646</v>
      </c>
    </row>
    <row r="319" spans="1:5" x14ac:dyDescent="0.25">
      <c r="A319" s="679" t="s">
        <v>86</v>
      </c>
      <c r="B319" s="76" t="s">
        <v>20</v>
      </c>
      <c r="C319" s="78">
        <v>1</v>
      </c>
      <c r="D319" s="419">
        <v>0</v>
      </c>
      <c r="E319" s="77">
        <v>0.5</v>
      </c>
    </row>
    <row r="320" spans="1:5" x14ac:dyDescent="0.25">
      <c r="A320" s="679" t="s">
        <v>87</v>
      </c>
      <c r="B320" s="76" t="s">
        <v>20</v>
      </c>
      <c r="C320" s="78">
        <v>1.5</v>
      </c>
      <c r="D320" s="419">
        <v>0</v>
      </c>
      <c r="E320" s="77">
        <v>1</v>
      </c>
    </row>
    <row r="321" spans="1:5" x14ac:dyDescent="0.25">
      <c r="A321" s="679" t="s">
        <v>74</v>
      </c>
      <c r="B321" s="76" t="s">
        <v>20</v>
      </c>
      <c r="C321" s="78">
        <v>0.2</v>
      </c>
      <c r="D321" s="419" t="s">
        <v>885</v>
      </c>
      <c r="E321" s="77" t="s">
        <v>646</v>
      </c>
    </row>
    <row r="322" spans="1:5" x14ac:dyDescent="0.25">
      <c r="A322" s="679" t="s">
        <v>647</v>
      </c>
      <c r="B322" s="76" t="s">
        <v>20</v>
      </c>
      <c r="C322" s="78">
        <v>3</v>
      </c>
      <c r="D322" s="419">
        <v>0</v>
      </c>
      <c r="E322" s="77">
        <v>4</v>
      </c>
    </row>
    <row r="323" spans="1:5" x14ac:dyDescent="0.25">
      <c r="A323" s="679" t="s">
        <v>75</v>
      </c>
      <c r="B323" s="76" t="s">
        <v>20</v>
      </c>
      <c r="C323" s="78">
        <v>1.5</v>
      </c>
      <c r="D323" s="419">
        <v>0</v>
      </c>
      <c r="E323" s="77" t="s">
        <v>646</v>
      </c>
    </row>
    <row r="324" spans="1:5" x14ac:dyDescent="0.25">
      <c r="A324" s="679" t="s">
        <v>92</v>
      </c>
      <c r="B324" s="76" t="s">
        <v>20</v>
      </c>
      <c r="C324" s="78">
        <v>2</v>
      </c>
      <c r="D324" s="419" t="s">
        <v>876</v>
      </c>
      <c r="E324" s="77" t="s">
        <v>645</v>
      </c>
    </row>
    <row r="325" spans="1:5" x14ac:dyDescent="0.25">
      <c r="A325" s="679" t="s">
        <v>312</v>
      </c>
      <c r="B325" s="76" t="s">
        <v>20</v>
      </c>
      <c r="C325" s="78">
        <v>0.8</v>
      </c>
      <c r="D325" s="419">
        <v>0</v>
      </c>
      <c r="E325" s="77" t="s">
        <v>646</v>
      </c>
    </row>
    <row r="326" spans="1:5" x14ac:dyDescent="0.25">
      <c r="A326" s="679" t="s">
        <v>80</v>
      </c>
      <c r="B326" s="76" t="s">
        <v>20</v>
      </c>
      <c r="C326" s="78">
        <v>0.6</v>
      </c>
      <c r="D326" s="419">
        <v>0</v>
      </c>
      <c r="E326" s="77" t="s">
        <v>648</v>
      </c>
    </row>
    <row r="327" spans="1:5" x14ac:dyDescent="0.25">
      <c r="A327" s="679" t="s">
        <v>81</v>
      </c>
      <c r="B327" s="76" t="s">
        <v>20</v>
      </c>
      <c r="C327" s="78">
        <v>0</v>
      </c>
      <c r="D327" s="419">
        <v>0</v>
      </c>
      <c r="E327" s="77" t="s">
        <v>648</v>
      </c>
    </row>
    <row r="328" spans="1:5" x14ac:dyDescent="0.25">
      <c r="A328" s="679" t="s">
        <v>93</v>
      </c>
      <c r="B328" s="76" t="s">
        <v>20</v>
      </c>
      <c r="C328" s="78">
        <v>0</v>
      </c>
      <c r="D328" s="419" t="s">
        <v>910</v>
      </c>
      <c r="E328" s="77" t="s">
        <v>645</v>
      </c>
    </row>
    <row r="329" spans="1:5" x14ac:dyDescent="0.25">
      <c r="A329" s="679" t="s">
        <v>82</v>
      </c>
      <c r="B329" s="76" t="s">
        <v>20</v>
      </c>
      <c r="C329" s="78">
        <v>0</v>
      </c>
      <c r="D329" s="419">
        <v>0</v>
      </c>
      <c r="E329" s="77" t="s">
        <v>648</v>
      </c>
    </row>
    <row r="330" spans="1:5" x14ac:dyDescent="0.25">
      <c r="A330" s="679" t="s">
        <v>88</v>
      </c>
      <c r="B330" s="76" t="s">
        <v>20</v>
      </c>
      <c r="C330" s="78">
        <v>1.1000000000000001</v>
      </c>
      <c r="D330" s="419">
        <v>0</v>
      </c>
      <c r="E330" s="77" t="s">
        <v>649</v>
      </c>
    </row>
    <row r="331" spans="1:5" x14ac:dyDescent="0.25">
      <c r="A331" s="679" t="s">
        <v>72</v>
      </c>
      <c r="B331" s="76" t="s">
        <v>20</v>
      </c>
      <c r="C331" s="78">
        <v>7</v>
      </c>
      <c r="D331" s="419">
        <v>0</v>
      </c>
      <c r="E331" s="77">
        <v>4</v>
      </c>
    </row>
    <row r="332" spans="1:5" x14ac:dyDescent="0.25">
      <c r="A332" s="679" t="s">
        <v>89</v>
      </c>
      <c r="B332" s="76" t="s">
        <v>20</v>
      </c>
      <c r="C332" s="78">
        <v>1</v>
      </c>
      <c r="D332" s="419" t="s">
        <v>876</v>
      </c>
      <c r="E332" s="77" t="s">
        <v>648</v>
      </c>
    </row>
    <row r="333" spans="1:5" x14ac:dyDescent="0.25">
      <c r="A333" s="679" t="s">
        <v>78</v>
      </c>
      <c r="B333" s="76" t="s">
        <v>20</v>
      </c>
      <c r="C333" s="78">
        <v>0.2</v>
      </c>
      <c r="D333" s="419">
        <v>0</v>
      </c>
      <c r="E333" s="77" t="s">
        <v>646</v>
      </c>
    </row>
    <row r="334" spans="1:5" x14ac:dyDescent="0.25">
      <c r="A334" s="679" t="s">
        <v>77</v>
      </c>
      <c r="B334" s="76" t="s">
        <v>20</v>
      </c>
      <c r="C334" s="78">
        <v>0.4</v>
      </c>
      <c r="D334" s="419" t="s">
        <v>878</v>
      </c>
      <c r="E334" s="77" t="s">
        <v>646</v>
      </c>
    </row>
    <row r="335" spans="1:5" x14ac:dyDescent="0.25">
      <c r="A335" s="679" t="s">
        <v>650</v>
      </c>
      <c r="B335" s="76" t="s">
        <v>20</v>
      </c>
      <c r="C335" s="78">
        <v>0</v>
      </c>
      <c r="D335" s="419">
        <v>0</v>
      </c>
      <c r="E335" s="77">
        <v>2</v>
      </c>
    </row>
    <row r="336" spans="1:5" x14ac:dyDescent="0.25">
      <c r="A336" s="679" t="s">
        <v>76</v>
      </c>
      <c r="B336" s="76" t="s">
        <v>20</v>
      </c>
      <c r="C336" s="78">
        <v>1.1499999999999999</v>
      </c>
      <c r="D336" s="419">
        <v>0</v>
      </c>
      <c r="E336" s="77" t="s">
        <v>646</v>
      </c>
    </row>
    <row r="337" spans="1:5" x14ac:dyDescent="0.25">
      <c r="A337" s="679" t="s">
        <v>651</v>
      </c>
      <c r="B337" s="76" t="s">
        <v>20</v>
      </c>
      <c r="C337" s="78">
        <v>1.4</v>
      </c>
      <c r="D337" s="419" t="s">
        <v>882</v>
      </c>
      <c r="E337" s="77">
        <v>1</v>
      </c>
    </row>
    <row r="338" spans="1:5" x14ac:dyDescent="0.25">
      <c r="A338" s="679" t="s">
        <v>83</v>
      </c>
      <c r="B338" s="76" t="s">
        <v>20</v>
      </c>
      <c r="C338" s="78">
        <v>2.7</v>
      </c>
      <c r="D338" s="419" t="s">
        <v>911</v>
      </c>
      <c r="E338" s="77" t="s">
        <v>648</v>
      </c>
    </row>
    <row r="339" spans="1:5" x14ac:dyDescent="0.25">
      <c r="A339" s="679" t="s">
        <v>79</v>
      </c>
      <c r="B339" s="76" t="s">
        <v>20</v>
      </c>
      <c r="C339" s="78">
        <v>0.16</v>
      </c>
      <c r="D339" s="419">
        <v>0</v>
      </c>
      <c r="E339" s="77" t="s">
        <v>646</v>
      </c>
    </row>
    <row r="340" spans="1:5" x14ac:dyDescent="0.25">
      <c r="A340" s="679" t="s">
        <v>90</v>
      </c>
      <c r="B340" s="76" t="s">
        <v>20</v>
      </c>
      <c r="C340" s="78">
        <v>0.4</v>
      </c>
      <c r="D340" s="419">
        <v>0</v>
      </c>
      <c r="E340" s="77" t="s">
        <v>652</v>
      </c>
    </row>
    <row r="341" spans="1:5" x14ac:dyDescent="0.25">
      <c r="A341" s="679" t="s">
        <v>84</v>
      </c>
      <c r="B341" s="76" t="s">
        <v>20</v>
      </c>
      <c r="C341" s="78">
        <v>3</v>
      </c>
      <c r="D341" s="419" t="s">
        <v>890</v>
      </c>
      <c r="E341" s="77" t="s">
        <v>648</v>
      </c>
    </row>
    <row r="342" spans="1:5" x14ac:dyDescent="0.25">
      <c r="A342" s="679" t="s">
        <v>653</v>
      </c>
      <c r="B342" s="76" t="s">
        <v>20</v>
      </c>
      <c r="C342" s="78">
        <v>0</v>
      </c>
      <c r="D342" s="419">
        <v>0</v>
      </c>
      <c r="E342" s="77">
        <v>4.2</v>
      </c>
    </row>
    <row r="343" spans="1:5" x14ac:dyDescent="0.25">
      <c r="A343" s="679" t="s">
        <v>654</v>
      </c>
      <c r="B343" s="76" t="s">
        <v>20</v>
      </c>
      <c r="C343" s="78">
        <v>2</v>
      </c>
      <c r="D343" s="419">
        <v>0</v>
      </c>
      <c r="E343" s="77">
        <v>0.7</v>
      </c>
    </row>
    <row r="344" spans="1:5" x14ac:dyDescent="0.25">
      <c r="A344" s="679" t="s">
        <v>94</v>
      </c>
      <c r="B344" s="76" t="s">
        <v>20</v>
      </c>
      <c r="C344" s="78">
        <v>2</v>
      </c>
      <c r="D344" s="419">
        <v>0</v>
      </c>
      <c r="E344" s="77">
        <v>2</v>
      </c>
    </row>
    <row r="345" spans="1:5" x14ac:dyDescent="0.25">
      <c r="A345" s="679" t="s">
        <v>655</v>
      </c>
      <c r="B345" s="76" t="s">
        <v>20</v>
      </c>
      <c r="C345" s="78">
        <v>0</v>
      </c>
      <c r="D345" s="419">
        <v>0</v>
      </c>
      <c r="E345" s="77">
        <v>8.6</v>
      </c>
    </row>
    <row r="346" spans="1:5" x14ac:dyDescent="0.25">
      <c r="A346" s="679" t="s">
        <v>95</v>
      </c>
      <c r="B346" s="76" t="s">
        <v>20</v>
      </c>
      <c r="C346" s="78">
        <v>2.6</v>
      </c>
      <c r="D346" s="419" t="s">
        <v>889</v>
      </c>
      <c r="E346" s="77" t="s">
        <v>645</v>
      </c>
    </row>
    <row r="347" spans="1:5" x14ac:dyDescent="0.25">
      <c r="A347" s="679" t="s">
        <v>96</v>
      </c>
      <c r="B347" s="76" t="s">
        <v>20</v>
      </c>
      <c r="C347" s="78">
        <v>1</v>
      </c>
      <c r="D347" s="419">
        <v>0</v>
      </c>
      <c r="E347" s="77" t="s">
        <v>645</v>
      </c>
    </row>
    <row r="348" spans="1:5" x14ac:dyDescent="0.25">
      <c r="A348" s="678" t="s">
        <v>304</v>
      </c>
      <c r="B348" s="76" t="s">
        <v>2</v>
      </c>
      <c r="C348" s="78">
        <v>1</v>
      </c>
      <c r="D348" s="419">
        <v>0</v>
      </c>
      <c r="E348" s="77" t="s">
        <v>656</v>
      </c>
    </row>
    <row r="349" spans="1:5" x14ac:dyDescent="0.25">
      <c r="A349" s="678" t="s">
        <v>71</v>
      </c>
      <c r="B349" s="76" t="s">
        <v>2</v>
      </c>
      <c r="C349" s="78">
        <v>2</v>
      </c>
      <c r="D349" s="419">
        <v>0</v>
      </c>
      <c r="E349" s="77" t="s">
        <v>657</v>
      </c>
    </row>
    <row r="350" spans="1:5" x14ac:dyDescent="0.25">
      <c r="A350" s="678" t="s">
        <v>308</v>
      </c>
      <c r="B350" s="76" t="s">
        <v>2</v>
      </c>
      <c r="C350" s="78">
        <v>5.3</v>
      </c>
      <c r="D350" s="419">
        <v>0</v>
      </c>
      <c r="E350" s="77" t="s">
        <v>657</v>
      </c>
    </row>
    <row r="351" spans="1:5" x14ac:dyDescent="0.25">
      <c r="A351" s="678" t="s">
        <v>297</v>
      </c>
      <c r="B351" s="76" t="s">
        <v>2</v>
      </c>
      <c r="C351" s="78">
        <v>2</v>
      </c>
      <c r="D351" s="419">
        <v>0</v>
      </c>
      <c r="E351" s="116">
        <v>1.5</v>
      </c>
    </row>
    <row r="352" spans="1:5" x14ac:dyDescent="0.25">
      <c r="A352" s="678" t="s">
        <v>298</v>
      </c>
      <c r="B352" s="76" t="s">
        <v>2</v>
      </c>
      <c r="C352" s="78">
        <v>0</v>
      </c>
      <c r="D352" s="419" t="s">
        <v>892</v>
      </c>
      <c r="E352" s="77" t="s">
        <v>658</v>
      </c>
    </row>
    <row r="353" spans="1:5" x14ac:dyDescent="0.25">
      <c r="A353" s="678" t="s">
        <v>305</v>
      </c>
      <c r="B353" s="76" t="s">
        <v>2</v>
      </c>
      <c r="C353" s="78">
        <v>2</v>
      </c>
      <c r="D353" s="419">
        <v>0</v>
      </c>
      <c r="E353" s="77" t="s">
        <v>656</v>
      </c>
    </row>
    <row r="354" spans="1:5" x14ac:dyDescent="0.25">
      <c r="A354" s="678" t="s">
        <v>294</v>
      </c>
      <c r="B354" s="76" t="s">
        <v>2</v>
      </c>
      <c r="C354" s="78">
        <v>2</v>
      </c>
      <c r="D354" s="419" t="s">
        <v>878</v>
      </c>
      <c r="E354" s="77" t="s">
        <v>659</v>
      </c>
    </row>
    <row r="355" spans="1:5" x14ac:dyDescent="0.25">
      <c r="A355" s="678" t="s">
        <v>299</v>
      </c>
      <c r="B355" s="76" t="s">
        <v>2</v>
      </c>
      <c r="C355" s="78">
        <v>0.2</v>
      </c>
      <c r="D355" s="419">
        <v>0</v>
      </c>
      <c r="E355" s="77" t="s">
        <v>658</v>
      </c>
    </row>
    <row r="356" spans="1:5" x14ac:dyDescent="0.25">
      <c r="A356" s="678" t="s">
        <v>300</v>
      </c>
      <c r="B356" s="76" t="s">
        <v>2</v>
      </c>
      <c r="C356" s="78">
        <v>2.5</v>
      </c>
      <c r="D356" s="419" t="s">
        <v>878</v>
      </c>
      <c r="E356" s="77" t="s">
        <v>658</v>
      </c>
    </row>
    <row r="357" spans="1:5" x14ac:dyDescent="0.25">
      <c r="A357" s="678" t="s">
        <v>660</v>
      </c>
      <c r="B357" s="76" t="s">
        <v>2</v>
      </c>
      <c r="C357" s="78">
        <v>4.8</v>
      </c>
      <c r="D357" s="419" t="s">
        <v>896</v>
      </c>
      <c r="E357" s="77" t="s">
        <v>659</v>
      </c>
    </row>
    <row r="358" spans="1:5" x14ac:dyDescent="0.25">
      <c r="A358" s="678" t="s">
        <v>309</v>
      </c>
      <c r="B358" s="76" t="s">
        <v>2</v>
      </c>
      <c r="C358" s="78">
        <v>2</v>
      </c>
      <c r="D358" s="419">
        <v>0</v>
      </c>
      <c r="E358" s="77" t="s">
        <v>657</v>
      </c>
    </row>
    <row r="359" spans="1:5" x14ac:dyDescent="0.25">
      <c r="A359" s="678" t="s">
        <v>310</v>
      </c>
      <c r="B359" s="76" t="s">
        <v>2</v>
      </c>
      <c r="C359" s="78">
        <v>3.2</v>
      </c>
      <c r="D359" s="419" t="s">
        <v>879</v>
      </c>
      <c r="E359" s="77" t="s">
        <v>657</v>
      </c>
    </row>
    <row r="360" spans="1:5" x14ac:dyDescent="0.25">
      <c r="A360" s="678" t="s">
        <v>335</v>
      </c>
      <c r="B360" s="76" t="s">
        <v>2</v>
      </c>
      <c r="C360" s="78">
        <v>0</v>
      </c>
      <c r="D360" s="419">
        <v>0</v>
      </c>
      <c r="E360" s="116">
        <v>3</v>
      </c>
    </row>
    <row r="361" spans="1:5" x14ac:dyDescent="0.25">
      <c r="A361" s="678" t="s">
        <v>661</v>
      </c>
      <c r="B361" s="76" t="s">
        <v>2</v>
      </c>
      <c r="C361" s="78">
        <v>1.2</v>
      </c>
      <c r="D361" s="419">
        <v>0</v>
      </c>
      <c r="E361" s="116">
        <v>2.2000000000000002</v>
      </c>
    </row>
    <row r="362" spans="1:5" x14ac:dyDescent="0.25">
      <c r="A362" s="678" t="s">
        <v>301</v>
      </c>
      <c r="B362" s="76" t="s">
        <v>2</v>
      </c>
      <c r="C362" s="78">
        <v>0.5</v>
      </c>
      <c r="D362" s="419">
        <v>0</v>
      </c>
      <c r="E362" s="77" t="s">
        <v>658</v>
      </c>
    </row>
    <row r="363" spans="1:5" x14ac:dyDescent="0.25">
      <c r="A363" s="678" t="s">
        <v>306</v>
      </c>
      <c r="B363" s="76" t="s">
        <v>2</v>
      </c>
      <c r="C363" s="78">
        <v>1.3</v>
      </c>
      <c r="D363" s="419">
        <v>0</v>
      </c>
      <c r="E363" s="77" t="s">
        <v>656</v>
      </c>
    </row>
    <row r="364" spans="1:5" x14ac:dyDescent="0.25">
      <c r="A364" s="678" t="s">
        <v>331</v>
      </c>
      <c r="B364" s="76" t="s">
        <v>2</v>
      </c>
      <c r="C364" s="78">
        <v>0.6</v>
      </c>
      <c r="D364" s="419">
        <v>0</v>
      </c>
      <c r="E364" s="77" t="s">
        <v>658</v>
      </c>
    </row>
    <row r="365" spans="1:5" x14ac:dyDescent="0.25">
      <c r="A365" s="678" t="s">
        <v>302</v>
      </c>
      <c r="B365" s="76" t="s">
        <v>2</v>
      </c>
      <c r="C365" s="78">
        <v>1</v>
      </c>
      <c r="D365" s="419" t="s">
        <v>882</v>
      </c>
      <c r="E365" s="77" t="s">
        <v>658</v>
      </c>
    </row>
    <row r="366" spans="1:5" x14ac:dyDescent="0.25">
      <c r="A366" s="678" t="s">
        <v>303</v>
      </c>
      <c r="B366" s="76" t="s">
        <v>2</v>
      </c>
      <c r="C366" s="78">
        <v>0</v>
      </c>
      <c r="D366" s="419">
        <v>0</v>
      </c>
      <c r="E366" s="77" t="s">
        <v>658</v>
      </c>
    </row>
    <row r="367" spans="1:5" x14ac:dyDescent="0.25">
      <c r="A367" s="678" t="s">
        <v>307</v>
      </c>
      <c r="B367" s="76" t="s">
        <v>2</v>
      </c>
      <c r="C367" s="78">
        <v>2</v>
      </c>
      <c r="D367" s="419">
        <v>0</v>
      </c>
      <c r="E367" s="77" t="s">
        <v>656</v>
      </c>
    </row>
    <row r="368" spans="1:5" x14ac:dyDescent="0.25">
      <c r="A368" s="678" t="s">
        <v>311</v>
      </c>
      <c r="B368" s="76" t="s">
        <v>2</v>
      </c>
      <c r="C368" s="78">
        <v>2</v>
      </c>
      <c r="D368" s="419">
        <v>0</v>
      </c>
      <c r="E368" s="77" t="s">
        <v>657</v>
      </c>
    </row>
    <row r="369" spans="1:5" x14ac:dyDescent="0.25">
      <c r="A369" s="678" t="s">
        <v>662</v>
      </c>
      <c r="B369" s="76" t="s">
        <v>2</v>
      </c>
      <c r="C369" s="420">
        <v>1.9</v>
      </c>
      <c r="D369" s="419">
        <v>0</v>
      </c>
      <c r="E369" s="77">
        <v>4.5</v>
      </c>
    </row>
    <row r="370" spans="1:5" x14ac:dyDescent="0.25">
      <c r="A370" s="681" t="s">
        <v>334</v>
      </c>
      <c r="B370" s="10"/>
      <c r="C370" s="456">
        <v>534.44000000000005</v>
      </c>
      <c r="D370" s="457" t="s">
        <v>912</v>
      </c>
      <c r="E370" s="77"/>
    </row>
    <row r="371" spans="1:5" x14ac:dyDescent="0.25">
      <c r="A371" s="682" t="s">
        <v>732</v>
      </c>
    </row>
  </sheetData>
  <mergeCells count="1">
    <mergeCell ref="A4:E4"/>
  </mergeCells>
  <pageMargins left="0.25590551181102361" right="0.25590551181102361" top="0.39370078740157477" bottom="0.39370078740157477" header="0.3" footer="0.3"/>
  <pageSetup paperSize="9" scale="10"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U86"/>
  <sheetViews>
    <sheetView showRowColHeaders="0" zoomScaleNormal="100" workbookViewId="0"/>
  </sheetViews>
  <sheetFormatPr defaultRowHeight="15" x14ac:dyDescent="0.25"/>
  <cols>
    <col min="1" max="1" width="41.140625" customWidth="1"/>
    <col min="2" max="2" width="33.85546875" bestFit="1" customWidth="1"/>
    <col min="3" max="3" width="21.42578125" customWidth="1"/>
    <col min="4" max="8" width="15.28515625" customWidth="1"/>
    <col min="9" max="10" width="18.7109375" style="467" customWidth="1"/>
    <col min="11" max="11" width="19.7109375" customWidth="1"/>
    <col min="12" max="13" width="15.28515625" customWidth="1"/>
    <col min="14" max="14" width="13.7109375" customWidth="1"/>
    <col min="15" max="15" width="14.140625" customWidth="1"/>
    <col min="16" max="17" width="14.140625" style="24" customWidth="1"/>
    <col min="18" max="18" width="13.5703125" style="24" customWidth="1"/>
    <col min="19" max="19" width="13.140625" style="24" customWidth="1"/>
    <col min="20" max="20" width="13.42578125" style="24" customWidth="1"/>
    <col min="21" max="21" width="9.7109375" style="24" bestFit="1" customWidth="1"/>
  </cols>
  <sheetData>
    <row r="1" spans="1:21" ht="15" customHeight="1" x14ac:dyDescent="0.25">
      <c r="Q1"/>
      <c r="R1"/>
      <c r="S1"/>
      <c r="T1"/>
      <c r="U1"/>
    </row>
    <row r="2" spans="1:21" ht="15" customHeight="1" x14ac:dyDescent="0.25">
      <c r="Q2"/>
      <c r="R2"/>
      <c r="S2"/>
      <c r="T2"/>
      <c r="U2"/>
    </row>
    <row r="3" spans="1:21" ht="26.25" x14ac:dyDescent="0.4">
      <c r="A3" s="16" t="s">
        <v>442</v>
      </c>
      <c r="P3"/>
      <c r="Q3"/>
      <c r="R3"/>
      <c r="S3"/>
      <c r="T3"/>
      <c r="U3"/>
    </row>
    <row r="4" spans="1:21" ht="30" customHeight="1" x14ac:dyDescent="0.25">
      <c r="A4" s="728" t="s">
        <v>832</v>
      </c>
      <c r="B4" s="728"/>
      <c r="C4" s="728"/>
      <c r="D4" s="728"/>
      <c r="E4" s="728"/>
      <c r="F4" s="728"/>
      <c r="G4" s="728"/>
      <c r="H4" s="728"/>
      <c r="I4" s="506"/>
      <c r="J4" s="506"/>
      <c r="P4"/>
      <c r="Q4"/>
      <c r="R4"/>
      <c r="S4"/>
      <c r="T4"/>
      <c r="U4"/>
    </row>
    <row r="5" spans="1:21" x14ac:dyDescent="0.25">
      <c r="A5" s="446"/>
      <c r="B5" s="446"/>
      <c r="C5" s="446"/>
      <c r="D5" s="446"/>
      <c r="E5" s="446"/>
      <c r="F5" s="446"/>
      <c r="G5" s="446"/>
      <c r="H5" s="446"/>
      <c r="I5" s="506"/>
      <c r="J5" s="506"/>
      <c r="P5"/>
      <c r="Q5"/>
      <c r="R5"/>
      <c r="S5"/>
      <c r="T5"/>
      <c r="U5"/>
    </row>
    <row r="6" spans="1:21" ht="21" x14ac:dyDescent="0.35">
      <c r="A6" s="729" t="s">
        <v>986</v>
      </c>
      <c r="B6" s="730"/>
      <c r="C6" s="730"/>
      <c r="D6" s="730"/>
      <c r="E6" s="730"/>
      <c r="F6" s="730"/>
      <c r="G6" s="730"/>
      <c r="H6" s="730"/>
      <c r="I6" s="730"/>
      <c r="J6" s="730"/>
      <c r="K6" s="730"/>
      <c r="P6"/>
      <c r="Q6"/>
      <c r="R6"/>
      <c r="S6"/>
      <c r="T6"/>
      <c r="U6"/>
    </row>
    <row r="7" spans="1:21" x14ac:dyDescent="0.25">
      <c r="A7" s="469" t="s">
        <v>21</v>
      </c>
      <c r="B7" s="469">
        <v>2012</v>
      </c>
      <c r="C7" s="469">
        <v>2013</v>
      </c>
      <c r="D7" s="469">
        <v>2014</v>
      </c>
      <c r="E7" s="469">
        <v>2015</v>
      </c>
      <c r="F7" s="469">
        <v>2016</v>
      </c>
      <c r="G7" s="469">
        <v>2017</v>
      </c>
      <c r="H7" s="469">
        <v>2018</v>
      </c>
      <c r="I7" s="469" t="s">
        <v>991</v>
      </c>
      <c r="J7" s="469" t="s">
        <v>992</v>
      </c>
      <c r="K7" s="17" t="s">
        <v>838</v>
      </c>
      <c r="P7"/>
      <c r="Q7"/>
      <c r="R7"/>
      <c r="S7"/>
      <c r="T7"/>
      <c r="U7"/>
    </row>
    <row r="8" spans="1:21" x14ac:dyDescent="0.25">
      <c r="A8" s="509" t="s">
        <v>940</v>
      </c>
      <c r="B8" s="458">
        <v>8945</v>
      </c>
      <c r="C8" s="458">
        <v>7750</v>
      </c>
      <c r="D8" s="458">
        <v>7125</v>
      </c>
      <c r="E8" s="458">
        <v>7320</v>
      </c>
      <c r="F8" s="458">
        <v>8050</v>
      </c>
      <c r="G8" s="458">
        <v>8615</v>
      </c>
      <c r="H8" s="458">
        <v>8850</v>
      </c>
      <c r="I8" s="254">
        <f>($H8-$B8)/$B8</f>
        <v>-1.0620458356623811E-2</v>
      </c>
      <c r="J8" s="254">
        <f>($H8-$G8)/$G8</f>
        <v>2.7278003482298318E-2</v>
      </c>
      <c r="K8" s="9"/>
      <c r="P8"/>
      <c r="Q8"/>
      <c r="R8"/>
      <c r="S8"/>
      <c r="T8"/>
      <c r="U8"/>
    </row>
    <row r="9" spans="1:21" x14ac:dyDescent="0.25">
      <c r="A9" s="509" t="s">
        <v>941</v>
      </c>
      <c r="B9" s="458">
        <v>895</v>
      </c>
      <c r="C9" s="458">
        <v>1900</v>
      </c>
      <c r="D9" s="458">
        <v>1880</v>
      </c>
      <c r="E9" s="458">
        <v>1435</v>
      </c>
      <c r="F9" s="458">
        <v>1390</v>
      </c>
      <c r="G9" s="458">
        <v>1550</v>
      </c>
      <c r="H9" s="458">
        <v>2035</v>
      </c>
      <c r="I9" s="254">
        <f t="shared" ref="I9:I17" si="0">($H9-$B9)/$B9</f>
        <v>1.2737430167597765</v>
      </c>
      <c r="J9" s="254">
        <f t="shared" ref="J9:J17" si="1">($H9-$G9)/$G9</f>
        <v>0.31290322580645163</v>
      </c>
      <c r="K9" s="9"/>
      <c r="P9"/>
      <c r="Q9"/>
      <c r="R9"/>
      <c r="S9"/>
      <c r="T9"/>
      <c r="U9"/>
    </row>
    <row r="10" spans="1:21" x14ac:dyDescent="0.25">
      <c r="A10" s="509" t="s">
        <v>445</v>
      </c>
      <c r="B10" s="458">
        <v>1765</v>
      </c>
      <c r="C10" s="458">
        <v>1960</v>
      </c>
      <c r="D10" s="458">
        <v>1605</v>
      </c>
      <c r="E10" s="458">
        <v>1685</v>
      </c>
      <c r="F10" s="458">
        <v>1670</v>
      </c>
      <c r="G10" s="458">
        <v>1645</v>
      </c>
      <c r="H10" s="458">
        <v>1695</v>
      </c>
      <c r="I10" s="254">
        <f t="shared" si="0"/>
        <v>-3.9660056657223795E-2</v>
      </c>
      <c r="J10" s="254">
        <f t="shared" si="1"/>
        <v>3.0395136778115502E-2</v>
      </c>
      <c r="K10" s="9"/>
      <c r="P10"/>
      <c r="Q10"/>
      <c r="R10"/>
      <c r="S10"/>
      <c r="T10"/>
      <c r="U10"/>
    </row>
    <row r="11" spans="1:21" x14ac:dyDescent="0.25">
      <c r="A11" s="509" t="s">
        <v>446</v>
      </c>
      <c r="B11" s="458">
        <v>860</v>
      </c>
      <c r="C11" s="458">
        <v>1270</v>
      </c>
      <c r="D11" s="458">
        <v>1380</v>
      </c>
      <c r="E11" s="458">
        <v>2095</v>
      </c>
      <c r="F11" s="458">
        <v>885</v>
      </c>
      <c r="G11" s="458">
        <v>770</v>
      </c>
      <c r="H11" s="458">
        <v>965</v>
      </c>
      <c r="I11" s="254">
        <f t="shared" si="0"/>
        <v>0.12209302325581395</v>
      </c>
      <c r="J11" s="254">
        <f t="shared" si="1"/>
        <v>0.25324675324675322</v>
      </c>
      <c r="K11" s="9"/>
      <c r="P11"/>
      <c r="Q11"/>
      <c r="R11"/>
      <c r="S11"/>
      <c r="T11"/>
      <c r="U11"/>
    </row>
    <row r="12" spans="1:21" x14ac:dyDescent="0.25">
      <c r="A12" s="509" t="s">
        <v>987</v>
      </c>
      <c r="B12" s="458">
        <v>5785</v>
      </c>
      <c r="C12" s="458">
        <v>4875</v>
      </c>
      <c r="D12" s="458">
        <v>4185</v>
      </c>
      <c r="E12" s="458">
        <v>4155</v>
      </c>
      <c r="F12" s="458">
        <v>4060</v>
      </c>
      <c r="G12" s="458">
        <v>4610</v>
      </c>
      <c r="H12" s="458">
        <v>4780</v>
      </c>
      <c r="I12" s="254">
        <f t="shared" si="0"/>
        <v>-0.17372515125324114</v>
      </c>
      <c r="J12" s="254">
        <f t="shared" si="1"/>
        <v>3.6876355748373099E-2</v>
      </c>
      <c r="K12" s="9"/>
      <c r="P12"/>
      <c r="Q12"/>
      <c r="R12"/>
      <c r="S12"/>
      <c r="T12"/>
      <c r="U12"/>
    </row>
    <row r="13" spans="1:21" x14ac:dyDescent="0.25">
      <c r="A13" s="509" t="s">
        <v>988</v>
      </c>
      <c r="B13" s="458">
        <v>4150</v>
      </c>
      <c r="C13" s="458">
        <v>3595</v>
      </c>
      <c r="D13" s="458">
        <v>2990</v>
      </c>
      <c r="E13" s="458">
        <v>2905</v>
      </c>
      <c r="F13" s="458">
        <v>2710</v>
      </c>
      <c r="G13" s="458">
        <v>2735</v>
      </c>
      <c r="H13" s="458">
        <v>2540</v>
      </c>
      <c r="I13" s="254">
        <f t="shared" si="0"/>
        <v>-0.38795180722891565</v>
      </c>
      <c r="J13" s="254">
        <f t="shared" si="1"/>
        <v>-7.1297989031078604E-2</v>
      </c>
      <c r="K13" s="9"/>
      <c r="P13"/>
      <c r="Q13"/>
      <c r="R13"/>
      <c r="S13"/>
      <c r="T13"/>
      <c r="U13"/>
    </row>
    <row r="14" spans="1:21" x14ac:dyDescent="0.25">
      <c r="A14" s="509" t="s">
        <v>444</v>
      </c>
      <c r="B14" s="458">
        <v>1165</v>
      </c>
      <c r="C14" s="458">
        <v>730</v>
      </c>
      <c r="D14" s="458">
        <v>685</v>
      </c>
      <c r="E14" s="458">
        <v>1065</v>
      </c>
      <c r="F14" s="458">
        <v>1145</v>
      </c>
      <c r="G14" s="458">
        <v>1220</v>
      </c>
      <c r="H14" s="458">
        <v>1320</v>
      </c>
      <c r="I14" s="254">
        <f t="shared" si="0"/>
        <v>0.13304721030042918</v>
      </c>
      <c r="J14" s="254">
        <f t="shared" si="1"/>
        <v>8.1967213114754092E-2</v>
      </c>
      <c r="K14" s="9"/>
      <c r="P14"/>
      <c r="Q14"/>
      <c r="R14"/>
      <c r="S14"/>
      <c r="T14"/>
      <c r="U14"/>
    </row>
    <row r="15" spans="1:21" x14ac:dyDescent="0.25">
      <c r="A15" s="509" t="s">
        <v>989</v>
      </c>
      <c r="B15" s="458">
        <v>5320</v>
      </c>
      <c r="C15" s="458">
        <v>4465</v>
      </c>
      <c r="D15" s="458">
        <v>4025</v>
      </c>
      <c r="E15" s="458">
        <v>5055</v>
      </c>
      <c r="F15" s="458">
        <v>4355</v>
      </c>
      <c r="G15" s="458">
        <v>6865</v>
      </c>
      <c r="H15" s="458">
        <v>8795</v>
      </c>
      <c r="I15" s="254">
        <f t="shared" si="0"/>
        <v>0.65319548872180455</v>
      </c>
      <c r="J15" s="254">
        <f t="shared" si="1"/>
        <v>0.2811361981063365</v>
      </c>
      <c r="K15" s="9"/>
      <c r="P15"/>
      <c r="Q15"/>
      <c r="R15"/>
      <c r="S15"/>
      <c r="T15"/>
      <c r="U15"/>
    </row>
    <row r="16" spans="1:21" x14ac:dyDescent="0.25">
      <c r="A16" s="509" t="s">
        <v>942</v>
      </c>
      <c r="B16" s="458">
        <v>18215</v>
      </c>
      <c r="C16" s="458">
        <v>16520</v>
      </c>
      <c r="D16" s="458">
        <v>14940</v>
      </c>
      <c r="E16" s="458">
        <v>15570</v>
      </c>
      <c r="F16" s="458">
        <v>16585</v>
      </c>
      <c r="G16" s="458">
        <v>19925</v>
      </c>
      <c r="H16" s="458">
        <v>20170</v>
      </c>
      <c r="I16" s="254">
        <f t="shared" si="0"/>
        <v>0.10732912434806478</v>
      </c>
      <c r="J16" s="254">
        <f t="shared" si="1"/>
        <v>1.2296110414052697E-2</v>
      </c>
      <c r="K16" s="9"/>
      <c r="P16"/>
      <c r="Q16"/>
      <c r="R16"/>
      <c r="S16"/>
      <c r="T16"/>
      <c r="U16"/>
    </row>
    <row r="17" spans="1:21" x14ac:dyDescent="0.25">
      <c r="A17" s="10" t="s">
        <v>943</v>
      </c>
      <c r="B17" s="459">
        <f>SUM(B8:B16)</f>
        <v>47100</v>
      </c>
      <c r="C17" s="459">
        <f t="shared" ref="C17:H17" si="2">SUM(C8:C16)</f>
        <v>43065</v>
      </c>
      <c r="D17" s="459">
        <f t="shared" si="2"/>
        <v>38815</v>
      </c>
      <c r="E17" s="459">
        <f t="shared" si="2"/>
        <v>41285</v>
      </c>
      <c r="F17" s="459">
        <f t="shared" si="2"/>
        <v>40850</v>
      </c>
      <c r="G17" s="459">
        <f t="shared" si="2"/>
        <v>47935</v>
      </c>
      <c r="H17" s="459">
        <f t="shared" si="2"/>
        <v>51150</v>
      </c>
      <c r="I17" s="22">
        <f t="shared" si="0"/>
        <v>8.598726114649681E-2</v>
      </c>
      <c r="J17" s="22">
        <f t="shared" si="1"/>
        <v>6.7069990612287467E-2</v>
      </c>
      <c r="K17" s="9"/>
      <c r="L17" s="498">
        <f>B17-F17</f>
        <v>6250</v>
      </c>
      <c r="P17"/>
      <c r="Q17"/>
      <c r="R17"/>
      <c r="S17"/>
      <c r="T17"/>
      <c r="U17"/>
    </row>
    <row r="18" spans="1:21" x14ac:dyDescent="0.25">
      <c r="A18" s="510" t="s">
        <v>990</v>
      </c>
      <c r="P18"/>
      <c r="Q18"/>
      <c r="R18"/>
      <c r="S18"/>
      <c r="T18"/>
      <c r="U18"/>
    </row>
    <row r="19" spans="1:21" ht="21" x14ac:dyDescent="0.35">
      <c r="A19" s="729" t="s">
        <v>664</v>
      </c>
      <c r="B19" s="730"/>
      <c r="C19" s="730"/>
      <c r="D19" s="730"/>
      <c r="E19" s="730"/>
      <c r="F19" s="730"/>
      <c r="G19" s="730"/>
      <c r="H19" s="730"/>
      <c r="I19" s="730"/>
      <c r="J19" s="730"/>
      <c r="K19" s="730"/>
      <c r="L19" s="730"/>
      <c r="M19" s="730"/>
      <c r="N19" s="730"/>
      <c r="O19" s="731"/>
      <c r="P19"/>
    </row>
    <row r="20" spans="1:21" x14ac:dyDescent="0.25">
      <c r="A20" s="18" t="s">
        <v>21</v>
      </c>
      <c r="B20" s="18"/>
      <c r="C20" s="41" t="s">
        <v>12</v>
      </c>
      <c r="D20" s="41" t="s">
        <v>13</v>
      </c>
      <c r="E20" s="41" t="s">
        <v>14</v>
      </c>
      <c r="F20" s="41" t="s">
        <v>15</v>
      </c>
      <c r="G20" s="41" t="s">
        <v>16</v>
      </c>
      <c r="H20" s="41" t="s">
        <v>17</v>
      </c>
      <c r="I20" s="41" t="s">
        <v>18</v>
      </c>
      <c r="J20" s="41" t="s">
        <v>19</v>
      </c>
      <c r="K20" s="41" t="s">
        <v>497</v>
      </c>
      <c r="L20" s="41" t="s">
        <v>746</v>
      </c>
      <c r="M20" s="41" t="s">
        <v>833</v>
      </c>
      <c r="N20" s="669" t="s">
        <v>913</v>
      </c>
      <c r="O20" s="41" t="s">
        <v>980</v>
      </c>
    </row>
    <row r="21" spans="1:21" ht="32.25" x14ac:dyDescent="0.25">
      <c r="A21" s="44" t="s">
        <v>752</v>
      </c>
      <c r="B21" s="9"/>
      <c r="C21" s="9">
        <v>5</v>
      </c>
      <c r="D21" s="9">
        <v>6</v>
      </c>
      <c r="E21" s="9">
        <v>7</v>
      </c>
      <c r="F21" s="9">
        <v>9</v>
      </c>
      <c r="G21" s="9">
        <v>6</v>
      </c>
      <c r="H21" s="9">
        <v>0</v>
      </c>
      <c r="I21" s="44" t="s">
        <v>722</v>
      </c>
      <c r="J21" s="44" t="s">
        <v>447</v>
      </c>
      <c r="K21" s="9">
        <v>5</v>
      </c>
      <c r="L21" s="27">
        <v>5</v>
      </c>
      <c r="M21" s="27">
        <v>6</v>
      </c>
      <c r="N21" s="27">
        <v>5</v>
      </c>
      <c r="O21" s="27">
        <v>5</v>
      </c>
    </row>
    <row r="22" spans="1:21" x14ac:dyDescent="0.25">
      <c r="A22" s="14" t="s">
        <v>753</v>
      </c>
      <c r="P22"/>
    </row>
    <row r="23" spans="1:21" x14ac:dyDescent="0.25">
      <c r="A23" s="14" t="s">
        <v>665</v>
      </c>
      <c r="P23"/>
    </row>
    <row r="24" spans="1:21" ht="8.25" customHeight="1" x14ac:dyDescent="0.25">
      <c r="A24" s="100"/>
      <c r="B24" s="100"/>
      <c r="C24" s="100"/>
      <c r="D24" s="100"/>
      <c r="E24" s="100"/>
      <c r="F24" s="100"/>
      <c r="G24" s="100"/>
      <c r="H24" s="100"/>
      <c r="I24" s="100"/>
      <c r="J24" s="100"/>
      <c r="K24" s="100"/>
      <c r="L24" s="100"/>
      <c r="M24" s="100"/>
      <c r="N24" s="100"/>
      <c r="O24" s="100"/>
      <c r="P24" s="100"/>
      <c r="Q24" s="100"/>
      <c r="R24" s="100"/>
      <c r="S24" s="100"/>
      <c r="T24" s="100"/>
      <c r="U24" s="100"/>
    </row>
    <row r="25" spans="1:21" x14ac:dyDescent="0.25">
      <c r="A25" s="14"/>
    </row>
    <row r="26" spans="1:21" ht="26.25" x14ac:dyDescent="0.4">
      <c r="A26" s="16" t="s">
        <v>448</v>
      </c>
      <c r="O26" s="24"/>
    </row>
    <row r="27" spans="1:21" x14ac:dyDescent="0.25">
      <c r="A27" s="2" t="s">
        <v>449</v>
      </c>
      <c r="O27" s="24"/>
    </row>
    <row r="28" spans="1:21" x14ac:dyDescent="0.25">
      <c r="A28" s="469" t="s">
        <v>450</v>
      </c>
      <c r="B28" s="469" t="s">
        <v>451</v>
      </c>
      <c r="C28" s="469" t="s">
        <v>452</v>
      </c>
      <c r="D28" s="699">
        <v>2014</v>
      </c>
      <c r="E28" s="699"/>
      <c r="F28" s="699"/>
      <c r="G28" s="699">
        <v>2015</v>
      </c>
      <c r="H28" s="699"/>
      <c r="I28" s="699"/>
      <c r="J28" s="699">
        <v>2016</v>
      </c>
      <c r="K28" s="699"/>
      <c r="L28" s="699"/>
      <c r="M28" s="24"/>
      <c r="N28" s="24"/>
      <c r="O28" s="24"/>
      <c r="P28"/>
      <c r="Q28"/>
    </row>
    <row r="29" spans="1:21" ht="60" x14ac:dyDescent="0.25">
      <c r="A29" s="524"/>
      <c r="B29" s="524"/>
      <c r="C29" s="524"/>
      <c r="D29" s="524" t="s">
        <v>453</v>
      </c>
      <c r="E29" s="524" t="s">
        <v>454</v>
      </c>
      <c r="F29" s="524" t="s">
        <v>455</v>
      </c>
      <c r="G29" s="524" t="s">
        <v>453</v>
      </c>
      <c r="H29" s="524" t="s">
        <v>666</v>
      </c>
      <c r="I29" s="524" t="s">
        <v>667</v>
      </c>
      <c r="J29" s="261" t="s">
        <v>453</v>
      </c>
      <c r="K29" s="261" t="s">
        <v>756</v>
      </c>
      <c r="L29" s="261" t="s">
        <v>757</v>
      </c>
      <c r="M29" s="81"/>
      <c r="N29" s="81"/>
      <c r="O29" s="81"/>
      <c r="P29"/>
      <c r="Q29"/>
      <c r="R29" s="81"/>
      <c r="S29" s="81"/>
      <c r="T29" s="81"/>
      <c r="U29" s="81"/>
    </row>
    <row r="30" spans="1:21" ht="43.5" x14ac:dyDescent="0.25">
      <c r="A30" s="44" t="s">
        <v>456</v>
      </c>
      <c r="B30" s="44" t="s">
        <v>457</v>
      </c>
      <c r="C30" s="44" t="s">
        <v>458</v>
      </c>
      <c r="D30" s="474">
        <v>15</v>
      </c>
      <c r="E30" s="474">
        <v>15</v>
      </c>
      <c r="F30" s="474">
        <v>15</v>
      </c>
      <c r="G30" s="474">
        <v>15</v>
      </c>
      <c r="H30" s="474">
        <v>15</v>
      </c>
      <c r="I30" s="474">
        <v>15</v>
      </c>
      <c r="J30" s="262" t="s">
        <v>767</v>
      </c>
      <c r="K30" s="262">
        <v>15</v>
      </c>
      <c r="L30" s="262">
        <v>15</v>
      </c>
      <c r="M30" s="24"/>
      <c r="N30" s="24"/>
      <c r="O30" s="24"/>
      <c r="P30"/>
      <c r="Q30"/>
    </row>
    <row r="31" spans="1:21" ht="30" x14ac:dyDescent="0.25">
      <c r="A31" s="44" t="s">
        <v>768</v>
      </c>
      <c r="B31" s="44" t="s">
        <v>460</v>
      </c>
      <c r="C31" s="44" t="s">
        <v>461</v>
      </c>
      <c r="D31" s="23" t="s">
        <v>462</v>
      </c>
      <c r="E31" s="474">
        <v>139</v>
      </c>
      <c r="F31" s="23" t="s">
        <v>463</v>
      </c>
      <c r="G31" s="23" t="s">
        <v>462</v>
      </c>
      <c r="H31" s="474">
        <v>139</v>
      </c>
      <c r="I31" s="474">
        <v>139</v>
      </c>
      <c r="J31" s="263" t="s">
        <v>462</v>
      </c>
      <c r="K31" s="262">
        <v>139</v>
      </c>
      <c r="L31" s="263">
        <v>139</v>
      </c>
      <c r="M31" s="24"/>
      <c r="N31" s="24"/>
      <c r="O31" s="24"/>
      <c r="P31"/>
      <c r="Q31"/>
    </row>
    <row r="32" spans="1:21" x14ac:dyDescent="0.25">
      <c r="A32" s="44" t="s">
        <v>769</v>
      </c>
      <c r="B32" s="44" t="s">
        <v>464</v>
      </c>
      <c r="C32" s="44" t="s">
        <v>465</v>
      </c>
      <c r="D32" s="474">
        <v>176</v>
      </c>
      <c r="E32" s="474">
        <v>168</v>
      </c>
      <c r="F32" s="474">
        <v>161</v>
      </c>
      <c r="G32" s="474">
        <v>176</v>
      </c>
      <c r="H32" s="474">
        <v>184</v>
      </c>
      <c r="I32" s="474">
        <v>184</v>
      </c>
      <c r="J32" s="262">
        <v>176</v>
      </c>
      <c r="K32" s="262">
        <v>184</v>
      </c>
      <c r="L32" s="262">
        <v>184</v>
      </c>
      <c r="M32" s="24"/>
      <c r="N32" s="24"/>
      <c r="O32" s="24"/>
      <c r="P32"/>
      <c r="Q32"/>
    </row>
    <row r="33" spans="1:21" x14ac:dyDescent="0.25">
      <c r="A33" s="44" t="s">
        <v>466</v>
      </c>
      <c r="B33" s="44" t="s">
        <v>467</v>
      </c>
      <c r="C33" s="44" t="s">
        <v>468</v>
      </c>
      <c r="D33" s="474">
        <v>50</v>
      </c>
      <c r="E33" s="474">
        <v>50</v>
      </c>
      <c r="F33" s="474">
        <v>40</v>
      </c>
      <c r="G33" s="474">
        <v>50</v>
      </c>
      <c r="H33" s="474">
        <v>50</v>
      </c>
      <c r="I33" s="474">
        <v>40</v>
      </c>
      <c r="J33" s="262">
        <v>50</v>
      </c>
      <c r="K33" s="262">
        <v>50</v>
      </c>
      <c r="L33" s="262">
        <v>40</v>
      </c>
      <c r="M33" s="24"/>
      <c r="N33" s="24"/>
      <c r="O33" s="24"/>
      <c r="P33"/>
      <c r="Q33"/>
    </row>
    <row r="34" spans="1:21" ht="30" x14ac:dyDescent="0.25">
      <c r="A34" s="44" t="s">
        <v>770</v>
      </c>
      <c r="B34" s="44" t="s">
        <v>469</v>
      </c>
      <c r="C34" s="44" t="s">
        <v>470</v>
      </c>
      <c r="D34" s="474">
        <v>90</v>
      </c>
      <c r="E34" s="474">
        <v>90</v>
      </c>
      <c r="F34" s="474">
        <v>72</v>
      </c>
      <c r="G34" s="474">
        <v>90</v>
      </c>
      <c r="H34" s="474">
        <v>90</v>
      </c>
      <c r="I34" s="474">
        <v>90</v>
      </c>
      <c r="J34" s="262">
        <v>90</v>
      </c>
      <c r="K34" s="262">
        <v>90</v>
      </c>
      <c r="L34" s="262">
        <v>90</v>
      </c>
      <c r="M34" s="24"/>
      <c r="N34" s="24"/>
      <c r="O34" s="24"/>
      <c r="P34"/>
      <c r="Q34"/>
    </row>
    <row r="35" spans="1:21" x14ac:dyDescent="0.25">
      <c r="A35" s="44" t="s">
        <v>471</v>
      </c>
      <c r="B35" s="44" t="s">
        <v>472</v>
      </c>
      <c r="C35" s="44" t="s">
        <v>21</v>
      </c>
      <c r="D35" s="474">
        <v>21</v>
      </c>
      <c r="E35" s="474">
        <v>21</v>
      </c>
      <c r="F35" s="474">
        <v>21</v>
      </c>
      <c r="G35" s="474">
        <v>21</v>
      </c>
      <c r="H35" s="474">
        <v>21</v>
      </c>
      <c r="I35" s="474">
        <v>21</v>
      </c>
      <c r="J35" s="262">
        <v>21</v>
      </c>
      <c r="K35" s="262">
        <v>21</v>
      </c>
      <c r="L35" s="262">
        <v>21</v>
      </c>
      <c r="M35" s="24"/>
      <c r="N35" s="24"/>
      <c r="O35" s="24"/>
      <c r="P35"/>
      <c r="Q35"/>
    </row>
    <row r="36" spans="1:21" ht="30" x14ac:dyDescent="0.25">
      <c r="A36" s="44" t="s">
        <v>771</v>
      </c>
      <c r="B36" s="44" t="s">
        <v>473</v>
      </c>
      <c r="C36" s="44" t="s">
        <v>461</v>
      </c>
      <c r="D36" s="474">
        <v>103</v>
      </c>
      <c r="E36" s="474">
        <v>103</v>
      </c>
      <c r="F36" s="474">
        <v>75</v>
      </c>
      <c r="G36" s="474">
        <v>103</v>
      </c>
      <c r="H36" s="474">
        <v>103</v>
      </c>
      <c r="I36" s="474">
        <v>103</v>
      </c>
      <c r="J36" s="262">
        <v>103</v>
      </c>
      <c r="K36" s="262">
        <v>103</v>
      </c>
      <c r="L36" s="262">
        <v>103</v>
      </c>
      <c r="M36" s="24"/>
      <c r="N36" s="24"/>
      <c r="O36" s="24"/>
      <c r="P36"/>
      <c r="Q36"/>
    </row>
    <row r="37" spans="1:21" x14ac:dyDescent="0.25">
      <c r="A37" s="44" t="s">
        <v>772</v>
      </c>
      <c r="B37" s="44" t="s">
        <v>474</v>
      </c>
      <c r="C37" s="44" t="s">
        <v>461</v>
      </c>
      <c r="D37" s="474">
        <v>78</v>
      </c>
      <c r="E37" s="474">
        <v>78</v>
      </c>
      <c r="F37" s="474">
        <v>76</v>
      </c>
      <c r="G37" s="474">
        <v>78</v>
      </c>
      <c r="H37" s="474">
        <v>78</v>
      </c>
      <c r="I37" s="474">
        <v>78</v>
      </c>
      <c r="J37" s="262">
        <v>78</v>
      </c>
      <c r="K37" s="262">
        <v>78</v>
      </c>
      <c r="L37" s="262">
        <v>78</v>
      </c>
      <c r="M37" s="24"/>
      <c r="N37" s="24"/>
      <c r="O37" s="24"/>
      <c r="P37"/>
      <c r="Q37"/>
    </row>
    <row r="38" spans="1:21" x14ac:dyDescent="0.25">
      <c r="A38" s="65" t="s">
        <v>334</v>
      </c>
      <c r="B38" s="65"/>
      <c r="C38" s="65"/>
      <c r="D38" s="10">
        <v>672</v>
      </c>
      <c r="E38" s="10">
        <v>664</v>
      </c>
      <c r="F38" s="10">
        <v>580</v>
      </c>
      <c r="G38" s="10">
        <v>672</v>
      </c>
      <c r="H38" s="10">
        <v>680</v>
      </c>
      <c r="I38" s="10">
        <v>670</v>
      </c>
      <c r="J38" s="264">
        <v>672</v>
      </c>
      <c r="K38" s="264">
        <v>680</v>
      </c>
      <c r="L38" s="264">
        <v>670</v>
      </c>
      <c r="M38" s="62"/>
      <c r="N38" s="62"/>
      <c r="O38" s="62"/>
      <c r="P38"/>
      <c r="Q38"/>
      <c r="R38" s="62"/>
      <c r="S38" s="62"/>
      <c r="T38" s="62"/>
      <c r="U38" s="62"/>
    </row>
    <row r="39" spans="1:21" x14ac:dyDescent="0.25">
      <c r="A39" s="14" t="s">
        <v>475</v>
      </c>
      <c r="B39" s="523"/>
      <c r="C39" s="523"/>
      <c r="D39" s="523"/>
      <c r="E39" s="523"/>
      <c r="F39" s="523"/>
      <c r="G39" s="523"/>
      <c r="H39" s="523"/>
      <c r="I39" s="523"/>
      <c r="J39" s="523"/>
      <c r="K39" s="523"/>
      <c r="L39" s="523"/>
      <c r="M39" s="523"/>
      <c r="N39" s="24"/>
      <c r="O39" s="24"/>
      <c r="S39"/>
      <c r="T39"/>
    </row>
    <row r="40" spans="1:21" x14ac:dyDescent="0.25">
      <c r="A40" s="14" t="s">
        <v>476</v>
      </c>
      <c r="B40" s="523"/>
      <c r="C40" s="523"/>
      <c r="D40" s="523"/>
      <c r="E40" s="523"/>
      <c r="F40" s="523"/>
      <c r="G40" s="523"/>
      <c r="H40" s="523"/>
      <c r="I40" s="523"/>
      <c r="J40" s="523"/>
      <c r="K40" s="523"/>
      <c r="L40" s="523"/>
      <c r="M40" s="523"/>
      <c r="N40" s="24"/>
      <c r="O40" s="24"/>
      <c r="S40"/>
      <c r="T40"/>
    </row>
    <row r="41" spans="1:21" ht="9" customHeight="1" x14ac:dyDescent="0.25">
      <c r="A41" s="227"/>
      <c r="B41" s="100"/>
      <c r="C41" s="100"/>
      <c r="D41" s="100"/>
      <c r="E41" s="100"/>
      <c r="F41" s="100"/>
      <c r="G41" s="100"/>
      <c r="H41" s="100"/>
      <c r="I41" s="100"/>
      <c r="J41" s="100"/>
      <c r="K41" s="100"/>
      <c r="L41" s="100"/>
      <c r="M41" s="100"/>
      <c r="N41" s="100"/>
      <c r="O41" s="100"/>
      <c r="P41" s="100"/>
      <c r="Q41" s="100"/>
      <c r="R41" s="100"/>
      <c r="S41" s="100"/>
      <c r="T41" s="100"/>
      <c r="U41" s="100"/>
    </row>
    <row r="42" spans="1:21" x14ac:dyDescent="0.25">
      <c r="A42" s="523"/>
      <c r="B42" s="523"/>
      <c r="C42" s="523"/>
      <c r="D42" s="523"/>
      <c r="E42" s="523"/>
      <c r="F42" s="523"/>
      <c r="G42" s="523"/>
      <c r="H42" s="523"/>
      <c r="I42" s="523"/>
      <c r="J42" s="523"/>
      <c r="K42" s="523"/>
      <c r="L42" s="523"/>
      <c r="M42" s="523"/>
      <c r="N42" s="24"/>
      <c r="O42" s="24"/>
      <c r="S42"/>
      <c r="T42"/>
    </row>
    <row r="43" spans="1:21" ht="21" x14ac:dyDescent="0.35">
      <c r="A43" s="758" t="s">
        <v>477</v>
      </c>
      <c r="B43" s="759"/>
      <c r="C43" s="759"/>
      <c r="D43" s="759"/>
      <c r="E43" s="759"/>
      <c r="F43" s="759"/>
      <c r="G43" s="759"/>
      <c r="H43" s="759"/>
      <c r="I43" s="759"/>
      <c r="J43" s="759"/>
      <c r="K43" s="759"/>
      <c r="L43" s="759"/>
      <c r="M43" s="759"/>
      <c r="N43" s="759"/>
      <c r="O43" s="759"/>
      <c r="S43"/>
      <c r="T43"/>
    </row>
    <row r="44" spans="1:21" ht="21" customHeight="1" x14ac:dyDescent="0.25">
      <c r="A44" s="752" t="s">
        <v>478</v>
      </c>
      <c r="B44" s="753"/>
      <c r="C44" s="753"/>
      <c r="D44" s="753"/>
      <c r="E44" s="753"/>
      <c r="F44" s="753"/>
      <c r="G44" s="753"/>
      <c r="H44" s="753"/>
      <c r="I44" s="753"/>
      <c r="J44" s="753"/>
      <c r="K44" s="753"/>
      <c r="L44" s="753"/>
      <c r="M44" s="753"/>
      <c r="N44" s="753"/>
      <c r="O44" s="753"/>
      <c r="S44"/>
      <c r="T44"/>
    </row>
    <row r="45" spans="1:21" ht="21" x14ac:dyDescent="0.35">
      <c r="A45" s="54" t="s">
        <v>668</v>
      </c>
      <c r="B45" s="18"/>
      <c r="C45" s="18"/>
      <c r="D45" s="699">
        <v>2014</v>
      </c>
      <c r="E45" s="699"/>
      <c r="F45" s="699"/>
      <c r="G45" s="699">
        <v>2015</v>
      </c>
      <c r="H45" s="699"/>
      <c r="I45" s="699"/>
      <c r="J45" s="699">
        <v>2016</v>
      </c>
      <c r="K45" s="699"/>
      <c r="L45" s="699"/>
      <c r="M45" s="699">
        <v>2017</v>
      </c>
      <c r="N45" s="699"/>
      <c r="O45" s="699"/>
      <c r="S45"/>
      <c r="T45"/>
    </row>
    <row r="46" spans="1:21" ht="80.25" customHeight="1" x14ac:dyDescent="0.25">
      <c r="A46" s="469" t="s">
        <v>450</v>
      </c>
      <c r="B46" s="469" t="s">
        <v>451</v>
      </c>
      <c r="C46" s="524" t="s">
        <v>452</v>
      </c>
      <c r="D46" s="524" t="s">
        <v>453</v>
      </c>
      <c r="E46" s="524" t="s">
        <v>454</v>
      </c>
      <c r="F46" s="524" t="s">
        <v>455</v>
      </c>
      <c r="G46" s="524" t="s">
        <v>453</v>
      </c>
      <c r="H46" s="524" t="s">
        <v>666</v>
      </c>
      <c r="I46" s="524" t="s">
        <v>667</v>
      </c>
      <c r="J46" s="524" t="s">
        <v>453</v>
      </c>
      <c r="K46" s="524" t="s">
        <v>756</v>
      </c>
      <c r="L46" s="524" t="s">
        <v>757</v>
      </c>
      <c r="M46" s="261" t="s">
        <v>453</v>
      </c>
      <c r="N46" s="261" t="s">
        <v>836</v>
      </c>
      <c r="O46" s="261" t="s">
        <v>837</v>
      </c>
      <c r="S46"/>
      <c r="T46"/>
    </row>
    <row r="47" spans="1:21" x14ac:dyDescent="0.25">
      <c r="A47" s="44" t="s">
        <v>1002</v>
      </c>
      <c r="B47" s="44" t="s">
        <v>479</v>
      </c>
      <c r="C47" s="44" t="s">
        <v>1</v>
      </c>
      <c r="D47" s="474">
        <v>9</v>
      </c>
      <c r="E47" s="474">
        <v>8</v>
      </c>
      <c r="F47" s="474">
        <v>5</v>
      </c>
      <c r="G47" s="474">
        <v>9</v>
      </c>
      <c r="H47" s="474">
        <v>9</v>
      </c>
      <c r="I47" s="474">
        <v>6</v>
      </c>
      <c r="J47" s="259">
        <v>9</v>
      </c>
      <c r="K47" s="259">
        <v>9</v>
      </c>
      <c r="L47" s="259">
        <v>6</v>
      </c>
      <c r="M47" s="262"/>
      <c r="N47" s="262"/>
      <c r="O47" s="262"/>
      <c r="S47"/>
      <c r="T47"/>
    </row>
    <row r="48" spans="1:21" x14ac:dyDescent="0.25">
      <c r="A48" s="44" t="s">
        <v>760</v>
      </c>
      <c r="B48" s="44" t="s">
        <v>480</v>
      </c>
      <c r="C48" s="44" t="s">
        <v>461</v>
      </c>
      <c r="D48" s="474">
        <v>51</v>
      </c>
      <c r="E48" s="474">
        <v>51</v>
      </c>
      <c r="F48" s="474">
        <v>38</v>
      </c>
      <c r="G48" s="474">
        <v>51</v>
      </c>
      <c r="H48" s="474">
        <v>51</v>
      </c>
      <c r="I48" s="474">
        <v>51</v>
      </c>
      <c r="J48" s="259">
        <v>51</v>
      </c>
      <c r="K48" s="259">
        <v>51</v>
      </c>
      <c r="L48" s="259">
        <v>51</v>
      </c>
      <c r="M48" s="263"/>
      <c r="N48" s="262"/>
      <c r="O48" s="263"/>
      <c r="S48"/>
      <c r="T48"/>
    </row>
    <row r="49" spans="1:21" ht="30" x14ac:dyDescent="0.25">
      <c r="A49" s="44" t="s">
        <v>759</v>
      </c>
      <c r="B49" s="44" t="s">
        <v>481</v>
      </c>
      <c r="C49" s="44" t="s">
        <v>6</v>
      </c>
      <c r="D49" s="474">
        <v>20</v>
      </c>
      <c r="E49" s="474">
        <v>16</v>
      </c>
      <c r="F49" s="474">
        <v>11</v>
      </c>
      <c r="G49" s="474">
        <v>20</v>
      </c>
      <c r="H49" s="474">
        <v>20</v>
      </c>
      <c r="I49" s="474">
        <v>17</v>
      </c>
      <c r="J49" s="259">
        <v>20</v>
      </c>
      <c r="K49" s="259">
        <v>20</v>
      </c>
      <c r="L49" s="259">
        <v>17</v>
      </c>
      <c r="M49" s="262"/>
      <c r="N49" s="262"/>
      <c r="O49" s="262"/>
      <c r="S49"/>
      <c r="T49"/>
    </row>
    <row r="50" spans="1:21" x14ac:dyDescent="0.25">
      <c r="A50" s="44" t="s">
        <v>482</v>
      </c>
      <c r="B50" s="44" t="s">
        <v>483</v>
      </c>
      <c r="C50" s="44" t="s">
        <v>7</v>
      </c>
      <c r="D50" s="474">
        <v>14</v>
      </c>
      <c r="E50" s="474">
        <v>14</v>
      </c>
      <c r="F50" s="474">
        <v>14</v>
      </c>
      <c r="G50" s="474">
        <v>14</v>
      </c>
      <c r="H50" s="474">
        <v>14</v>
      </c>
      <c r="I50" s="474">
        <v>14</v>
      </c>
      <c r="J50" s="259">
        <v>14</v>
      </c>
      <c r="K50" s="259">
        <v>14</v>
      </c>
      <c r="L50" s="259">
        <v>14</v>
      </c>
      <c r="M50" s="262"/>
      <c r="N50" s="262"/>
      <c r="O50" s="262"/>
      <c r="S50"/>
      <c r="T50"/>
    </row>
    <row r="51" spans="1:21" ht="30" x14ac:dyDescent="0.25">
      <c r="A51" s="44" t="s">
        <v>761</v>
      </c>
      <c r="B51" s="44" t="s">
        <v>484</v>
      </c>
      <c r="C51" s="44" t="s">
        <v>7</v>
      </c>
      <c r="D51" s="474">
        <v>9</v>
      </c>
      <c r="E51" s="474">
        <v>9</v>
      </c>
      <c r="F51" s="474">
        <v>7</v>
      </c>
      <c r="G51" s="474">
        <v>9</v>
      </c>
      <c r="H51" s="474">
        <v>10</v>
      </c>
      <c r="I51" s="474">
        <v>9</v>
      </c>
      <c r="J51" s="259">
        <v>9</v>
      </c>
      <c r="K51" s="259">
        <v>10</v>
      </c>
      <c r="L51" s="259">
        <v>9</v>
      </c>
      <c r="M51" s="262"/>
      <c r="N51" s="262"/>
      <c r="O51" s="262"/>
      <c r="S51"/>
      <c r="T51"/>
    </row>
    <row r="52" spans="1:21" ht="30" x14ac:dyDescent="0.25">
      <c r="A52" s="44" t="s">
        <v>762</v>
      </c>
      <c r="B52" s="44" t="s">
        <v>486</v>
      </c>
      <c r="C52" s="44" t="s">
        <v>487</v>
      </c>
      <c r="D52" s="474">
        <v>16</v>
      </c>
      <c r="E52" s="474">
        <v>16</v>
      </c>
      <c r="F52" s="474">
        <v>6</v>
      </c>
      <c r="G52" s="474">
        <v>16</v>
      </c>
      <c r="H52" s="474">
        <v>16</v>
      </c>
      <c r="I52" s="474">
        <v>10</v>
      </c>
      <c r="J52" s="259">
        <v>16</v>
      </c>
      <c r="K52" s="259">
        <v>16</v>
      </c>
      <c r="L52" s="259">
        <v>16</v>
      </c>
      <c r="M52" s="262"/>
      <c r="N52" s="262"/>
      <c r="O52" s="262"/>
      <c r="S52"/>
      <c r="T52"/>
    </row>
    <row r="53" spans="1:21" ht="30" x14ac:dyDescent="0.25">
      <c r="A53" s="44" t="s">
        <v>858</v>
      </c>
      <c r="B53" s="44" t="s">
        <v>488</v>
      </c>
      <c r="C53" s="44" t="s">
        <v>7</v>
      </c>
      <c r="D53" s="474">
        <v>14</v>
      </c>
      <c r="E53" s="474">
        <v>11</v>
      </c>
      <c r="F53" s="474">
        <v>4</v>
      </c>
      <c r="G53" s="474">
        <v>14</v>
      </c>
      <c r="H53" s="474">
        <v>11</v>
      </c>
      <c r="I53" s="474">
        <v>4</v>
      </c>
      <c r="J53" s="259">
        <v>14</v>
      </c>
      <c r="K53" s="259">
        <v>12</v>
      </c>
      <c r="L53" s="259">
        <v>10</v>
      </c>
      <c r="M53" s="262">
        <v>14</v>
      </c>
      <c r="N53" s="262">
        <v>14</v>
      </c>
      <c r="O53" s="262">
        <v>13</v>
      </c>
      <c r="S53"/>
      <c r="T53"/>
    </row>
    <row r="54" spans="1:21" ht="45" x14ac:dyDescent="0.25">
      <c r="A54" s="44" t="s">
        <v>489</v>
      </c>
      <c r="B54" s="44" t="s">
        <v>490</v>
      </c>
      <c r="C54" s="44" t="s">
        <v>688</v>
      </c>
      <c r="D54" s="474">
        <v>18</v>
      </c>
      <c r="E54" s="474">
        <v>16</v>
      </c>
      <c r="F54" s="474">
        <v>13</v>
      </c>
      <c r="G54" s="474">
        <v>18</v>
      </c>
      <c r="H54" s="474">
        <v>16</v>
      </c>
      <c r="I54" s="474">
        <v>13</v>
      </c>
      <c r="J54" s="259">
        <v>18</v>
      </c>
      <c r="K54" s="259">
        <v>16</v>
      </c>
      <c r="L54" s="259">
        <v>13</v>
      </c>
      <c r="M54" s="262"/>
      <c r="N54" s="262"/>
      <c r="O54" s="262"/>
      <c r="S54"/>
      <c r="T54"/>
    </row>
    <row r="55" spans="1:21" ht="17.25" x14ac:dyDescent="0.25">
      <c r="A55" s="44" t="s">
        <v>763</v>
      </c>
      <c r="B55" s="44" t="s">
        <v>483</v>
      </c>
      <c r="C55" s="44" t="s">
        <v>21</v>
      </c>
      <c r="D55" s="474">
        <v>60</v>
      </c>
      <c r="E55" s="474">
        <v>60</v>
      </c>
      <c r="F55" s="474">
        <v>60</v>
      </c>
      <c r="G55" s="474">
        <v>60</v>
      </c>
      <c r="H55" s="474">
        <v>60</v>
      </c>
      <c r="I55" s="474">
        <v>60</v>
      </c>
      <c r="J55" s="259">
        <v>60</v>
      </c>
      <c r="K55" s="259">
        <v>60</v>
      </c>
      <c r="L55" s="259">
        <v>60</v>
      </c>
      <c r="M55" s="264"/>
      <c r="N55" s="264"/>
      <c r="O55" s="264"/>
      <c r="S55"/>
      <c r="T55"/>
    </row>
    <row r="56" spans="1:21" ht="60" x14ac:dyDescent="0.25">
      <c r="A56" s="44" t="s">
        <v>764</v>
      </c>
      <c r="B56" s="44" t="s">
        <v>491</v>
      </c>
      <c r="C56" s="44" t="s">
        <v>492</v>
      </c>
      <c r="D56" s="474">
        <v>51</v>
      </c>
      <c r="E56" s="474">
        <v>51</v>
      </c>
      <c r="F56" s="474">
        <v>30</v>
      </c>
      <c r="G56" s="474">
        <v>51</v>
      </c>
      <c r="H56" s="474">
        <v>51</v>
      </c>
      <c r="I56" s="474">
        <v>44</v>
      </c>
      <c r="J56" s="259">
        <v>51</v>
      </c>
      <c r="K56" s="259">
        <v>51</v>
      </c>
      <c r="L56" s="259">
        <v>51</v>
      </c>
      <c r="M56" s="264"/>
      <c r="N56" s="264"/>
      <c r="O56" s="264"/>
      <c r="S56"/>
      <c r="T56"/>
    </row>
    <row r="57" spans="1:21" ht="30" x14ac:dyDescent="0.25">
      <c r="A57" s="44" t="s">
        <v>765</v>
      </c>
      <c r="B57" s="44" t="s">
        <v>493</v>
      </c>
      <c r="C57" s="44" t="s">
        <v>0</v>
      </c>
      <c r="D57" s="474">
        <v>11</v>
      </c>
      <c r="E57" s="474">
        <v>11</v>
      </c>
      <c r="F57" s="474">
        <v>5</v>
      </c>
      <c r="G57" s="474">
        <v>11</v>
      </c>
      <c r="H57" s="474">
        <v>11</v>
      </c>
      <c r="I57" s="474">
        <v>8</v>
      </c>
      <c r="J57" s="259">
        <v>11</v>
      </c>
      <c r="K57" s="259">
        <v>13</v>
      </c>
      <c r="L57" s="259">
        <v>13</v>
      </c>
      <c r="M57" s="264"/>
      <c r="N57" s="264"/>
      <c r="O57" s="264"/>
      <c r="S57"/>
      <c r="T57"/>
    </row>
    <row r="58" spans="1:21" ht="45" x14ac:dyDescent="0.25">
      <c r="A58" s="44" t="s">
        <v>859</v>
      </c>
      <c r="B58" s="44" t="s">
        <v>494</v>
      </c>
      <c r="C58" s="44" t="s">
        <v>5</v>
      </c>
      <c r="D58" s="474">
        <v>18</v>
      </c>
      <c r="E58" s="474">
        <v>18</v>
      </c>
      <c r="F58" s="474">
        <v>15</v>
      </c>
      <c r="G58" s="474">
        <v>18</v>
      </c>
      <c r="H58" s="474">
        <v>18</v>
      </c>
      <c r="I58" s="474">
        <v>17</v>
      </c>
      <c r="J58" s="259">
        <v>18</v>
      </c>
      <c r="K58" s="259">
        <v>18</v>
      </c>
      <c r="L58" s="259">
        <v>17</v>
      </c>
      <c r="M58" s="262">
        <v>18</v>
      </c>
      <c r="N58" s="262">
        <v>18</v>
      </c>
      <c r="O58" s="262">
        <v>18</v>
      </c>
      <c r="S58"/>
      <c r="T58"/>
    </row>
    <row r="59" spans="1:21" x14ac:dyDescent="0.25">
      <c r="A59" s="44" t="s">
        <v>1003</v>
      </c>
      <c r="B59" s="44" t="s">
        <v>495</v>
      </c>
      <c r="C59" s="44" t="s">
        <v>1</v>
      </c>
      <c r="D59" s="474">
        <v>25</v>
      </c>
      <c r="E59" s="474">
        <v>22</v>
      </c>
      <c r="F59" s="474">
        <v>14</v>
      </c>
      <c r="G59" s="474">
        <v>25</v>
      </c>
      <c r="H59" s="474">
        <v>27</v>
      </c>
      <c r="I59" s="474">
        <v>20</v>
      </c>
      <c r="J59" s="259">
        <v>25</v>
      </c>
      <c r="K59" s="259">
        <v>27</v>
      </c>
      <c r="L59" s="259">
        <v>20</v>
      </c>
      <c r="M59" s="262">
        <v>25</v>
      </c>
      <c r="N59" s="262">
        <v>27</v>
      </c>
      <c r="O59" s="262">
        <v>27</v>
      </c>
      <c r="S59"/>
      <c r="T59"/>
    </row>
    <row r="60" spans="1:21" x14ac:dyDescent="0.25">
      <c r="A60" s="44" t="s">
        <v>766</v>
      </c>
      <c r="B60" s="44" t="s">
        <v>488</v>
      </c>
      <c r="C60" s="44" t="s">
        <v>0</v>
      </c>
      <c r="D60" s="474">
        <v>50</v>
      </c>
      <c r="E60" s="474">
        <v>50</v>
      </c>
      <c r="F60" s="474">
        <v>25</v>
      </c>
      <c r="G60" s="474">
        <v>50</v>
      </c>
      <c r="H60" s="474">
        <v>52</v>
      </c>
      <c r="I60" s="474">
        <v>52</v>
      </c>
      <c r="J60" s="259">
        <v>50</v>
      </c>
      <c r="K60" s="259">
        <v>52</v>
      </c>
      <c r="L60" s="259">
        <v>52</v>
      </c>
      <c r="M60" s="264"/>
      <c r="N60" s="264"/>
      <c r="O60" s="264"/>
      <c r="S60"/>
      <c r="T60"/>
    </row>
    <row r="61" spans="1:21" x14ac:dyDescent="0.25">
      <c r="A61" s="44" t="s">
        <v>669</v>
      </c>
      <c r="B61" s="44" t="s">
        <v>496</v>
      </c>
      <c r="C61" s="44" t="s">
        <v>1</v>
      </c>
      <c r="D61" s="474">
        <v>6</v>
      </c>
      <c r="E61" s="474">
        <v>6</v>
      </c>
      <c r="F61" s="474">
        <v>3</v>
      </c>
      <c r="G61" s="474">
        <v>6</v>
      </c>
      <c r="H61" s="474">
        <v>6</v>
      </c>
      <c r="I61" s="474">
        <v>6</v>
      </c>
      <c r="J61" s="259">
        <v>6</v>
      </c>
      <c r="K61" s="259">
        <v>6</v>
      </c>
      <c r="L61" s="259">
        <v>6</v>
      </c>
      <c r="M61" s="264"/>
      <c r="N61" s="264"/>
      <c r="O61" s="264"/>
      <c r="S61"/>
      <c r="T61"/>
    </row>
    <row r="62" spans="1:21" x14ac:dyDescent="0.25">
      <c r="A62" s="10" t="s">
        <v>334</v>
      </c>
      <c r="B62" s="10"/>
      <c r="C62" s="10"/>
      <c r="D62" s="10">
        <v>312</v>
      </c>
      <c r="E62" s="10">
        <v>359</v>
      </c>
      <c r="F62" s="10">
        <v>250</v>
      </c>
      <c r="G62" s="10">
        <v>372</v>
      </c>
      <c r="H62" s="10">
        <v>372</v>
      </c>
      <c r="I62" s="10">
        <v>331</v>
      </c>
      <c r="J62" s="260">
        <v>372</v>
      </c>
      <c r="K62" s="260">
        <v>375</v>
      </c>
      <c r="L62" s="260">
        <v>355</v>
      </c>
      <c r="M62" s="264"/>
      <c r="N62" s="264"/>
      <c r="O62" s="264"/>
      <c r="P62" s="62"/>
      <c r="Q62" s="62"/>
      <c r="R62" s="62"/>
      <c r="S62"/>
      <c r="T62"/>
      <c r="U62" s="62"/>
    </row>
    <row r="63" spans="1:21" s="8" customFormat="1" x14ac:dyDescent="0.25">
      <c r="A63" s="693"/>
      <c r="B63" s="693"/>
      <c r="C63" s="693"/>
      <c r="D63" s="693"/>
      <c r="E63" s="693"/>
      <c r="F63" s="693"/>
      <c r="G63" s="693"/>
      <c r="H63" s="693"/>
      <c r="I63" s="693"/>
      <c r="J63" s="694"/>
      <c r="K63" s="694"/>
      <c r="L63" s="694"/>
      <c r="M63" s="695"/>
      <c r="N63" s="695"/>
      <c r="O63" s="695"/>
      <c r="P63" s="46"/>
      <c r="Q63" s="46"/>
      <c r="R63" s="46"/>
      <c r="U63" s="46"/>
    </row>
    <row r="64" spans="1:21" ht="21" x14ac:dyDescent="0.35">
      <c r="A64" s="54" t="s">
        <v>670</v>
      </c>
      <c r="B64" s="18"/>
      <c r="C64" s="18"/>
      <c r="D64" s="699">
        <v>2014</v>
      </c>
      <c r="E64" s="699"/>
      <c r="F64" s="699"/>
      <c r="G64" s="699">
        <v>2015</v>
      </c>
      <c r="H64" s="699"/>
      <c r="I64" s="699"/>
      <c r="J64" s="699">
        <v>2016</v>
      </c>
      <c r="K64" s="699"/>
      <c r="L64" s="699"/>
      <c r="M64" s="699">
        <v>2017</v>
      </c>
      <c r="N64" s="699"/>
      <c r="O64" s="699"/>
      <c r="P64" s="699">
        <v>2018</v>
      </c>
      <c r="Q64" s="699"/>
      <c r="R64" s="699"/>
      <c r="S64"/>
      <c r="T64"/>
    </row>
    <row r="65" spans="1:21" ht="83.25" customHeight="1" x14ac:dyDescent="0.25">
      <c r="A65" s="469" t="s">
        <v>450</v>
      </c>
      <c r="B65" s="469" t="s">
        <v>451</v>
      </c>
      <c r="C65" s="524" t="s">
        <v>452</v>
      </c>
      <c r="D65" s="524"/>
      <c r="E65" s="524"/>
      <c r="F65" s="524"/>
      <c r="G65" s="524" t="s">
        <v>453</v>
      </c>
      <c r="H65" s="524" t="s">
        <v>666</v>
      </c>
      <c r="I65" s="524" t="s">
        <v>667</v>
      </c>
      <c r="J65" s="524" t="s">
        <v>453</v>
      </c>
      <c r="K65" s="524" t="s">
        <v>756</v>
      </c>
      <c r="L65" s="524" t="s">
        <v>757</v>
      </c>
      <c r="M65" s="524" t="s">
        <v>453</v>
      </c>
      <c r="N65" s="524" t="s">
        <v>836</v>
      </c>
      <c r="O65" s="524" t="s">
        <v>837</v>
      </c>
      <c r="P65" s="524" t="s">
        <v>453</v>
      </c>
      <c r="Q65" s="524" t="s">
        <v>914</v>
      </c>
      <c r="R65" s="524" t="s">
        <v>915</v>
      </c>
      <c r="S65"/>
      <c r="T65"/>
    </row>
    <row r="66" spans="1:21" ht="60" x14ac:dyDescent="0.25">
      <c r="A66" s="44" t="s">
        <v>1004</v>
      </c>
      <c r="B66" s="44" t="s">
        <v>672</v>
      </c>
      <c r="C66" s="44" t="s">
        <v>673</v>
      </c>
      <c r="D66" s="474" t="s">
        <v>125</v>
      </c>
      <c r="E66" s="474" t="s">
        <v>125</v>
      </c>
      <c r="F66" s="474" t="s">
        <v>125</v>
      </c>
      <c r="G66" s="474">
        <v>16</v>
      </c>
      <c r="H66" s="474">
        <v>8</v>
      </c>
      <c r="I66" s="474" t="s">
        <v>125</v>
      </c>
      <c r="J66" s="269">
        <v>16</v>
      </c>
      <c r="K66" s="269">
        <v>17</v>
      </c>
      <c r="L66" s="269">
        <v>8</v>
      </c>
      <c r="M66" s="269">
        <v>16</v>
      </c>
      <c r="N66" s="269">
        <v>17</v>
      </c>
      <c r="O66" s="269">
        <v>17</v>
      </c>
      <c r="P66" s="27"/>
      <c r="Q66" s="27"/>
      <c r="R66" s="27"/>
      <c r="S66"/>
      <c r="T66"/>
    </row>
    <row r="67" spans="1:21" ht="45" x14ac:dyDescent="0.25">
      <c r="A67" s="44" t="s">
        <v>1005</v>
      </c>
      <c r="B67" s="44" t="s">
        <v>674</v>
      </c>
      <c r="C67" s="44" t="s">
        <v>675</v>
      </c>
      <c r="D67" s="474" t="s">
        <v>125</v>
      </c>
      <c r="E67" s="474" t="s">
        <v>125</v>
      </c>
      <c r="F67" s="474" t="s">
        <v>125</v>
      </c>
      <c r="G67" s="474">
        <v>42</v>
      </c>
      <c r="H67" s="474">
        <v>14</v>
      </c>
      <c r="I67" s="474" t="s">
        <v>125</v>
      </c>
      <c r="J67" s="269">
        <v>42</v>
      </c>
      <c r="K67" s="269">
        <v>28</v>
      </c>
      <c r="L67" s="269">
        <v>14</v>
      </c>
      <c r="M67" s="269">
        <v>42</v>
      </c>
      <c r="N67" s="269">
        <v>42</v>
      </c>
      <c r="O67" s="269">
        <v>24</v>
      </c>
      <c r="P67" s="529">
        <v>42</v>
      </c>
      <c r="Q67" s="529">
        <v>45</v>
      </c>
      <c r="R67" s="529">
        <v>40</v>
      </c>
      <c r="S67"/>
      <c r="T67"/>
    </row>
    <row r="68" spans="1:21" ht="45" x14ac:dyDescent="0.25">
      <c r="A68" s="44" t="s">
        <v>676</v>
      </c>
      <c r="B68" s="44" t="s">
        <v>677</v>
      </c>
      <c r="C68" s="44" t="s">
        <v>7</v>
      </c>
      <c r="D68" s="474" t="s">
        <v>125</v>
      </c>
      <c r="E68" s="474" t="s">
        <v>125</v>
      </c>
      <c r="F68" s="474" t="s">
        <v>125</v>
      </c>
      <c r="G68" s="474">
        <v>6</v>
      </c>
      <c r="H68" s="474">
        <v>2</v>
      </c>
      <c r="I68" s="474" t="s">
        <v>125</v>
      </c>
      <c r="J68" s="269">
        <v>6</v>
      </c>
      <c r="K68" s="269">
        <v>4</v>
      </c>
      <c r="L68" s="269">
        <v>2</v>
      </c>
      <c r="M68" s="269">
        <v>6</v>
      </c>
      <c r="N68" s="269">
        <v>6</v>
      </c>
      <c r="O68" s="269">
        <v>4</v>
      </c>
      <c r="P68" s="529">
        <v>6</v>
      </c>
      <c r="Q68" s="529">
        <v>6</v>
      </c>
      <c r="R68" s="529">
        <v>4</v>
      </c>
      <c r="S68"/>
      <c r="T68"/>
      <c r="U68"/>
    </row>
    <row r="69" spans="1:21" ht="30" x14ac:dyDescent="0.25">
      <c r="A69" s="44" t="s">
        <v>459</v>
      </c>
      <c r="B69" s="44" t="s">
        <v>678</v>
      </c>
      <c r="C69" s="44" t="s">
        <v>374</v>
      </c>
      <c r="D69" s="474" t="s">
        <v>125</v>
      </c>
      <c r="E69" s="474" t="s">
        <v>125</v>
      </c>
      <c r="F69" s="474" t="s">
        <v>125</v>
      </c>
      <c r="G69" s="474">
        <v>50</v>
      </c>
      <c r="H69" s="474">
        <v>17</v>
      </c>
      <c r="I69" s="474" t="s">
        <v>125</v>
      </c>
      <c r="J69" s="269">
        <v>50</v>
      </c>
      <c r="K69" s="269">
        <v>26</v>
      </c>
      <c r="L69" s="269"/>
      <c r="M69" s="269">
        <v>50</v>
      </c>
      <c r="N69" s="269">
        <v>50</v>
      </c>
      <c r="O69" s="269">
        <v>50</v>
      </c>
      <c r="P69" s="474"/>
      <c r="Q69" s="474"/>
      <c r="R69" s="474"/>
      <c r="S69"/>
      <c r="T69"/>
      <c r="U69"/>
    </row>
    <row r="70" spans="1:21" ht="30" x14ac:dyDescent="0.25">
      <c r="A70" s="44" t="s">
        <v>1006</v>
      </c>
      <c r="B70" s="44" t="s">
        <v>679</v>
      </c>
      <c r="C70" s="44" t="s">
        <v>680</v>
      </c>
      <c r="D70" s="474" t="s">
        <v>125</v>
      </c>
      <c r="E70" s="474" t="s">
        <v>125</v>
      </c>
      <c r="F70" s="474" t="s">
        <v>125</v>
      </c>
      <c r="G70" s="474">
        <v>33</v>
      </c>
      <c r="H70" s="474">
        <v>9</v>
      </c>
      <c r="I70" s="474" t="s">
        <v>125</v>
      </c>
      <c r="J70" s="269">
        <v>33</v>
      </c>
      <c r="K70" s="269">
        <v>19</v>
      </c>
      <c r="L70" s="269">
        <v>11</v>
      </c>
      <c r="M70" s="269">
        <v>33</v>
      </c>
      <c r="N70" s="269">
        <v>27</v>
      </c>
      <c r="O70" s="269">
        <v>22</v>
      </c>
      <c r="P70" s="529">
        <v>33</v>
      </c>
      <c r="Q70" s="529">
        <v>37</v>
      </c>
      <c r="R70" s="529">
        <v>37</v>
      </c>
      <c r="S70"/>
      <c r="T70"/>
      <c r="U70"/>
    </row>
    <row r="71" spans="1:21" ht="30" x14ac:dyDescent="0.25">
      <c r="A71" s="44" t="s">
        <v>681</v>
      </c>
      <c r="B71" s="44" t="s">
        <v>682</v>
      </c>
      <c r="C71" s="44" t="s">
        <v>6</v>
      </c>
      <c r="D71" s="474" t="s">
        <v>125</v>
      </c>
      <c r="E71" s="474" t="s">
        <v>125</v>
      </c>
      <c r="F71" s="474" t="s">
        <v>125</v>
      </c>
      <c r="G71" s="474">
        <v>12</v>
      </c>
      <c r="H71" s="474">
        <v>3</v>
      </c>
      <c r="I71" s="474">
        <v>1</v>
      </c>
      <c r="J71" s="269">
        <v>12</v>
      </c>
      <c r="K71" s="269">
        <v>6</v>
      </c>
      <c r="L71" s="269">
        <v>4</v>
      </c>
      <c r="M71" s="269">
        <v>12</v>
      </c>
      <c r="N71" s="269">
        <v>9</v>
      </c>
      <c r="O71" s="269">
        <v>7</v>
      </c>
      <c r="P71" s="529">
        <v>12</v>
      </c>
      <c r="Q71" s="529">
        <v>12</v>
      </c>
      <c r="R71" s="529">
        <v>10</v>
      </c>
      <c r="S71"/>
      <c r="T71"/>
      <c r="U71"/>
    </row>
    <row r="72" spans="1:21" x14ac:dyDescent="0.25">
      <c r="A72" s="44" t="s">
        <v>1007</v>
      </c>
      <c r="B72" s="44" t="s">
        <v>483</v>
      </c>
      <c r="C72" s="44" t="s">
        <v>23</v>
      </c>
      <c r="D72" s="474" t="s">
        <v>125</v>
      </c>
      <c r="E72" s="474" t="s">
        <v>125</v>
      </c>
      <c r="F72" s="474" t="s">
        <v>125</v>
      </c>
      <c r="G72" s="474">
        <v>30</v>
      </c>
      <c r="H72" s="474" t="s">
        <v>125</v>
      </c>
      <c r="I72" s="474" t="s">
        <v>125</v>
      </c>
      <c r="J72" s="269">
        <v>30</v>
      </c>
      <c r="K72" s="269">
        <v>4</v>
      </c>
      <c r="L72" s="269"/>
      <c r="M72" s="269">
        <v>30</v>
      </c>
      <c r="N72" s="269">
        <v>24</v>
      </c>
      <c r="O72" s="269"/>
      <c r="P72" s="529">
        <v>30</v>
      </c>
      <c r="Q72" s="529">
        <v>36</v>
      </c>
      <c r="R72" s="529">
        <v>36</v>
      </c>
      <c r="S72"/>
      <c r="T72"/>
      <c r="U72"/>
    </row>
    <row r="73" spans="1:21" ht="30" x14ac:dyDescent="0.25">
      <c r="A73" s="44" t="s">
        <v>758</v>
      </c>
      <c r="B73" s="44" t="s">
        <v>683</v>
      </c>
      <c r="C73" s="44" t="s">
        <v>684</v>
      </c>
      <c r="D73" s="474" t="s">
        <v>125</v>
      </c>
      <c r="E73" s="474" t="s">
        <v>125</v>
      </c>
      <c r="F73" s="474" t="s">
        <v>125</v>
      </c>
      <c r="G73" s="474">
        <v>10</v>
      </c>
      <c r="H73" s="474">
        <v>10</v>
      </c>
      <c r="I73" s="474" t="s">
        <v>125</v>
      </c>
      <c r="J73" s="269">
        <v>10</v>
      </c>
      <c r="K73" s="269">
        <v>10</v>
      </c>
      <c r="L73" s="269">
        <v>10</v>
      </c>
      <c r="M73" s="269">
        <v>10</v>
      </c>
      <c r="N73" s="269">
        <v>10</v>
      </c>
      <c r="O73" s="269">
        <v>10</v>
      </c>
      <c r="P73" s="474"/>
      <c r="Q73" s="474"/>
      <c r="R73" s="474"/>
      <c r="S73"/>
      <c r="T73"/>
      <c r="U73"/>
    </row>
    <row r="74" spans="1:21" ht="30" x14ac:dyDescent="0.25">
      <c r="A74" s="44" t="s">
        <v>1008</v>
      </c>
      <c r="B74" s="44" t="s">
        <v>685</v>
      </c>
      <c r="C74" s="44" t="s">
        <v>21</v>
      </c>
      <c r="D74" s="474" t="s">
        <v>125</v>
      </c>
      <c r="E74" s="474" t="s">
        <v>125</v>
      </c>
      <c r="F74" s="474" t="s">
        <v>125</v>
      </c>
      <c r="G74" s="474">
        <v>16</v>
      </c>
      <c r="H74" s="474">
        <v>7</v>
      </c>
      <c r="I74" s="474" t="s">
        <v>125</v>
      </c>
      <c r="J74" s="269">
        <v>16</v>
      </c>
      <c r="K74" s="269">
        <v>7</v>
      </c>
      <c r="L74" s="269"/>
      <c r="M74" s="269">
        <v>16</v>
      </c>
      <c r="N74" s="269">
        <v>16</v>
      </c>
      <c r="O74" s="269">
        <v>11</v>
      </c>
      <c r="P74" s="529">
        <v>16</v>
      </c>
      <c r="Q74" s="529">
        <v>17</v>
      </c>
      <c r="R74" s="529">
        <v>17</v>
      </c>
      <c r="S74"/>
      <c r="T74"/>
      <c r="U74"/>
    </row>
    <row r="75" spans="1:21" ht="60" x14ac:dyDescent="0.25">
      <c r="A75" s="44" t="s">
        <v>1009</v>
      </c>
      <c r="B75" s="44" t="s">
        <v>686</v>
      </c>
      <c r="C75" s="44" t="s">
        <v>687</v>
      </c>
      <c r="D75" s="474" t="s">
        <v>125</v>
      </c>
      <c r="E75" s="474" t="s">
        <v>125</v>
      </c>
      <c r="F75" s="474" t="s">
        <v>125</v>
      </c>
      <c r="G75" s="474">
        <v>36</v>
      </c>
      <c r="H75" s="474">
        <v>12</v>
      </c>
      <c r="I75" s="474" t="s">
        <v>125</v>
      </c>
      <c r="J75" s="269">
        <v>36</v>
      </c>
      <c r="K75" s="269">
        <v>24</v>
      </c>
      <c r="L75" s="269">
        <v>12</v>
      </c>
      <c r="M75" s="269">
        <v>36</v>
      </c>
      <c r="N75" s="269">
        <v>36</v>
      </c>
      <c r="O75" s="269">
        <v>24</v>
      </c>
      <c r="P75" s="529">
        <v>36</v>
      </c>
      <c r="Q75" s="529">
        <v>36</v>
      </c>
      <c r="R75" s="529">
        <v>24</v>
      </c>
      <c r="S75"/>
      <c r="T75"/>
      <c r="U75"/>
    </row>
    <row r="76" spans="1:21" x14ac:dyDescent="0.25">
      <c r="A76" s="10" t="s">
        <v>334</v>
      </c>
      <c r="B76" s="10"/>
      <c r="C76" s="10"/>
      <c r="D76" s="10" t="s">
        <v>125</v>
      </c>
      <c r="E76" s="10" t="s">
        <v>125</v>
      </c>
      <c r="F76" s="10" t="s">
        <v>125</v>
      </c>
      <c r="G76" s="10">
        <v>251</v>
      </c>
      <c r="H76" s="10">
        <v>82</v>
      </c>
      <c r="I76" s="10">
        <v>1</v>
      </c>
      <c r="J76" s="270">
        <v>251</v>
      </c>
      <c r="K76" s="270">
        <v>145</v>
      </c>
      <c r="L76" s="270">
        <v>61</v>
      </c>
      <c r="M76" s="270"/>
      <c r="N76" s="270"/>
      <c r="O76" s="270"/>
      <c r="P76" s="474"/>
      <c r="Q76" s="474"/>
      <c r="R76" s="474"/>
      <c r="S76"/>
      <c r="T76"/>
      <c r="U76"/>
    </row>
    <row r="77" spans="1:21" s="8" customFormat="1" x14ac:dyDescent="0.25">
      <c r="A77" s="693"/>
      <c r="B77" s="693"/>
      <c r="C77" s="693"/>
      <c r="D77" s="693"/>
      <c r="E77" s="693"/>
      <c r="F77" s="693"/>
      <c r="G77" s="693"/>
      <c r="H77" s="693"/>
      <c r="I77" s="693"/>
      <c r="J77" s="531"/>
      <c r="K77" s="531"/>
      <c r="L77" s="531"/>
      <c r="M77" s="531"/>
      <c r="N77" s="531"/>
      <c r="O77" s="531"/>
    </row>
    <row r="78" spans="1:21" ht="21" x14ac:dyDescent="0.35">
      <c r="A78" s="54" t="s">
        <v>916</v>
      </c>
      <c r="B78" s="18"/>
      <c r="C78" s="18"/>
      <c r="D78" s="699">
        <v>2018</v>
      </c>
      <c r="E78" s="699"/>
      <c r="F78" s="699"/>
      <c r="G78" s="699">
        <v>2019</v>
      </c>
      <c r="H78" s="699"/>
      <c r="I78" s="699"/>
      <c r="J78" s="523"/>
      <c r="K78" s="523"/>
      <c r="L78" s="523"/>
      <c r="M78" s="523"/>
      <c r="N78" s="523"/>
      <c r="O78" s="523"/>
      <c r="P78" s="523"/>
      <c r="Q78" s="523"/>
      <c r="R78" s="523"/>
      <c r="S78"/>
      <c r="T78"/>
    </row>
    <row r="79" spans="1:21" ht="60" x14ac:dyDescent="0.25">
      <c r="A79" s="469" t="s">
        <v>450</v>
      </c>
      <c r="B79" s="469" t="s">
        <v>451</v>
      </c>
      <c r="C79" s="524" t="s">
        <v>452</v>
      </c>
      <c r="D79" s="524" t="s">
        <v>453</v>
      </c>
      <c r="E79" s="524" t="s">
        <v>914</v>
      </c>
      <c r="F79" s="524" t="s">
        <v>915</v>
      </c>
      <c r="G79" s="524" t="s">
        <v>453</v>
      </c>
      <c r="H79" s="524" t="s">
        <v>1010</v>
      </c>
      <c r="I79" s="524" t="s">
        <v>1011</v>
      </c>
      <c r="J79" s="523"/>
      <c r="K79" s="523"/>
      <c r="L79" s="523"/>
      <c r="M79" s="523"/>
      <c r="N79" s="523"/>
      <c r="O79" s="523"/>
      <c r="P79" s="523"/>
      <c r="Q79" s="523"/>
      <c r="R79" s="523"/>
      <c r="S79"/>
      <c r="T79"/>
    </row>
    <row r="80" spans="1:21" ht="30" x14ac:dyDescent="0.25">
      <c r="A80" s="530" t="s">
        <v>671</v>
      </c>
      <c r="B80" s="530" t="s">
        <v>917</v>
      </c>
      <c r="C80" s="15" t="s">
        <v>374</v>
      </c>
      <c r="D80" s="474">
        <v>16</v>
      </c>
      <c r="E80" s="474"/>
      <c r="F80" s="474"/>
      <c r="G80" s="27">
        <v>16</v>
      </c>
      <c r="H80" s="27">
        <v>8</v>
      </c>
      <c r="I80" s="474"/>
      <c r="J80" s="523"/>
      <c r="K80" s="523"/>
      <c r="L80" s="523"/>
      <c r="M80" s="523"/>
      <c r="N80" s="523"/>
      <c r="O80" s="523"/>
      <c r="P80" s="523"/>
      <c r="Q80" s="523"/>
      <c r="R80" s="523"/>
      <c r="S80"/>
      <c r="T80"/>
    </row>
    <row r="81" spans="1:21" x14ac:dyDescent="0.25">
      <c r="A81" s="530" t="s">
        <v>918</v>
      </c>
      <c r="B81" s="530" t="s">
        <v>919</v>
      </c>
      <c r="C81" s="15" t="s">
        <v>374</v>
      </c>
      <c r="D81" s="474">
        <v>8</v>
      </c>
      <c r="E81" s="474"/>
      <c r="F81" s="474"/>
      <c r="G81" s="27">
        <v>8</v>
      </c>
      <c r="H81" s="27">
        <v>8</v>
      </c>
      <c r="I81" s="474"/>
      <c r="J81" s="523"/>
      <c r="K81" s="523"/>
      <c r="L81" s="523"/>
      <c r="M81" s="523"/>
      <c r="N81" s="523"/>
      <c r="O81" s="523"/>
      <c r="P81" s="523"/>
      <c r="Q81" s="523"/>
      <c r="R81" s="523"/>
      <c r="S81"/>
      <c r="T81"/>
    </row>
    <row r="82" spans="1:21" ht="30" x14ac:dyDescent="0.25">
      <c r="A82" s="530" t="s">
        <v>485</v>
      </c>
      <c r="B82" s="530" t="s">
        <v>920</v>
      </c>
      <c r="C82" s="15" t="s">
        <v>4</v>
      </c>
      <c r="D82" s="474">
        <v>21</v>
      </c>
      <c r="E82" s="474"/>
      <c r="F82" s="474"/>
      <c r="G82" s="27">
        <v>21</v>
      </c>
      <c r="H82" s="27">
        <v>6</v>
      </c>
      <c r="I82" s="474"/>
      <c r="J82" s="523"/>
      <c r="K82" s="523"/>
      <c r="L82" s="523"/>
      <c r="M82" s="523"/>
      <c r="N82" s="523"/>
      <c r="O82" s="523"/>
      <c r="P82" s="523"/>
      <c r="Q82" s="523"/>
      <c r="R82" s="523"/>
      <c r="S82"/>
      <c r="T82"/>
    </row>
    <row r="83" spans="1:21" x14ac:dyDescent="0.25">
      <c r="A83" s="10"/>
      <c r="B83" s="10"/>
      <c r="C83" s="10"/>
      <c r="D83" s="10"/>
      <c r="E83" s="10"/>
      <c r="F83" s="10"/>
      <c r="G83" s="27">
        <f>SUM(G80:G82)</f>
        <v>45</v>
      </c>
      <c r="H83" s="27">
        <f>SUM(H80:H82)</f>
        <v>22</v>
      </c>
      <c r="I83" s="474"/>
      <c r="J83" s="531"/>
      <c r="K83" s="531"/>
      <c r="L83" s="531"/>
      <c r="M83" s="531"/>
      <c r="N83" s="531"/>
      <c r="O83" s="531"/>
      <c r="P83" s="523"/>
      <c r="Q83" s="523"/>
      <c r="R83" s="523"/>
      <c r="S83"/>
      <c r="T83"/>
      <c r="U83" s="62"/>
    </row>
    <row r="84" spans="1:21" x14ac:dyDescent="0.25">
      <c r="A84" s="25" t="s">
        <v>475</v>
      </c>
      <c r="B84" s="523"/>
      <c r="C84" s="523"/>
      <c r="D84" s="523"/>
      <c r="E84" s="523"/>
      <c r="F84" s="523"/>
      <c r="G84" s="523"/>
      <c r="H84" s="523"/>
      <c r="I84" s="523"/>
      <c r="J84" s="523"/>
      <c r="K84" s="523"/>
      <c r="L84" s="523"/>
      <c r="M84" s="523"/>
      <c r="N84" s="523"/>
      <c r="O84" s="523"/>
      <c r="P84" s="523"/>
      <c r="Q84" s="523"/>
      <c r="R84" s="523"/>
      <c r="S84"/>
      <c r="T84"/>
    </row>
    <row r="85" spans="1:21" x14ac:dyDescent="0.25">
      <c r="A85" s="25" t="s">
        <v>733</v>
      </c>
      <c r="B85" s="523"/>
      <c r="C85" s="523"/>
      <c r="D85" s="523"/>
      <c r="E85" s="523"/>
      <c r="F85" s="523"/>
      <c r="G85" s="523"/>
      <c r="H85" s="523"/>
      <c r="I85" s="523"/>
      <c r="J85" s="523"/>
      <c r="K85" s="523"/>
      <c r="L85" s="523"/>
      <c r="M85" s="523"/>
      <c r="N85" s="523"/>
      <c r="O85" s="523"/>
      <c r="P85" s="523"/>
      <c r="Q85" s="523"/>
      <c r="R85" s="523"/>
      <c r="S85"/>
      <c r="T85"/>
    </row>
    <row r="86" spans="1:21" x14ac:dyDescent="0.25">
      <c r="A86" s="523"/>
      <c r="B86" s="523"/>
      <c r="C86" s="523"/>
      <c r="D86" s="523"/>
      <c r="E86" s="523"/>
      <c r="F86" s="523"/>
      <c r="G86" s="523"/>
      <c r="H86" s="523"/>
      <c r="I86" s="523"/>
      <c r="J86" s="523"/>
      <c r="K86" s="523"/>
      <c r="L86" s="523"/>
      <c r="M86" s="523"/>
      <c r="N86" s="523"/>
      <c r="O86" s="523"/>
      <c r="P86" s="523"/>
      <c r="Q86" s="523"/>
      <c r="R86" s="523"/>
      <c r="S86"/>
      <c r="T86"/>
    </row>
  </sheetData>
  <mergeCells count="19">
    <mergeCell ref="P64:R64"/>
    <mergeCell ref="A43:O43"/>
    <mergeCell ref="A44:O44"/>
    <mergeCell ref="G45:I45"/>
    <mergeCell ref="A4:H4"/>
    <mergeCell ref="D45:F45"/>
    <mergeCell ref="D64:F64"/>
    <mergeCell ref="D28:F28"/>
    <mergeCell ref="A6:K6"/>
    <mergeCell ref="G28:I28"/>
    <mergeCell ref="J28:L28"/>
    <mergeCell ref="A19:O19"/>
    <mergeCell ref="D78:F78"/>
    <mergeCell ref="J45:L45"/>
    <mergeCell ref="M45:O45"/>
    <mergeCell ref="G64:I64"/>
    <mergeCell ref="J64:L64"/>
    <mergeCell ref="M64:O64"/>
    <mergeCell ref="G78:I78"/>
  </mergeCells>
  <pageMargins left="0.25590551181102361" right="0.25590551181102361" top="0.39370078740157477" bottom="0.39370078740157477" header="0.3" footer="0.3"/>
  <pageSetup paperSize="9" scale="26"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'Skills - apprent. and training'!B8:H8</xm:f>
              <xm:sqref>K8</xm:sqref>
            </x14:sparkline>
            <x14:sparkline>
              <xm:f>'Skills - apprent. and training'!B9:H9</xm:f>
              <xm:sqref>K9</xm:sqref>
            </x14:sparkline>
            <x14:sparkline>
              <xm:f>'Skills - apprent. and training'!B10:H10</xm:f>
              <xm:sqref>K10</xm:sqref>
            </x14:sparkline>
            <x14:sparkline>
              <xm:f>'Skills - apprent. and training'!B11:H11</xm:f>
              <xm:sqref>K11</xm:sqref>
            </x14:sparkline>
            <x14:sparkline>
              <xm:f>'Skills - apprent. and training'!B12:H12</xm:f>
              <xm:sqref>K12</xm:sqref>
            </x14:sparkline>
            <x14:sparkline>
              <xm:f>'Skills - apprent. and training'!B13:H13</xm:f>
              <xm:sqref>K13</xm:sqref>
            </x14:sparkline>
            <x14:sparkline>
              <xm:f>'Skills - apprent. and training'!B14:H14</xm:f>
              <xm:sqref>K14</xm:sqref>
            </x14:sparkline>
            <x14:sparkline>
              <xm:f>'Skills - apprent. and training'!B15:H15</xm:f>
              <xm:sqref>K15</xm:sqref>
            </x14:sparkline>
            <x14:sparkline>
              <xm:f>'Skills - apprent. and training'!B16:H16</xm:f>
              <xm:sqref>K16</xm:sqref>
            </x14:sparkline>
            <x14:sparkline>
              <xm:f>'Skills - apprent. and training'!B17:H17</xm:f>
              <xm:sqref>K17</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A71"/>
  <sheetViews>
    <sheetView showRowColHeaders="0" zoomScaleNormal="100" workbookViewId="0"/>
  </sheetViews>
  <sheetFormatPr defaultRowHeight="15" x14ac:dyDescent="0.25"/>
  <cols>
    <col min="1" max="1" width="25.28515625" customWidth="1"/>
    <col min="2" max="2" width="32.28515625" style="80" customWidth="1"/>
    <col min="3" max="3" width="22.85546875" customWidth="1"/>
    <col min="4" max="4" width="22.140625" customWidth="1"/>
    <col min="5" max="6" width="14.7109375" customWidth="1"/>
    <col min="7" max="7" width="21.5703125" customWidth="1"/>
    <col min="8" max="16" width="14.7109375" customWidth="1"/>
    <col min="17" max="17" width="13.85546875" customWidth="1"/>
    <col min="21" max="22" width="26.7109375" style="224" bestFit="1" customWidth="1"/>
    <col min="23" max="24" width="20.140625" style="224" bestFit="1" customWidth="1"/>
  </cols>
  <sheetData>
    <row r="1" spans="1:27" ht="22.5" customHeight="1" x14ac:dyDescent="0.25"/>
    <row r="2" spans="1:27" ht="22.5" customHeight="1" x14ac:dyDescent="0.25"/>
    <row r="3" spans="1:27" x14ac:dyDescent="0.25">
      <c r="T3" s="455"/>
      <c r="U3" s="455"/>
      <c r="V3" s="455"/>
      <c r="W3" s="455"/>
      <c r="X3" s="455"/>
      <c r="Y3" s="455"/>
      <c r="Z3" s="455"/>
      <c r="AA3" s="455"/>
    </row>
    <row r="4" spans="1:27" ht="26.25" x14ac:dyDescent="0.4">
      <c r="A4" s="16" t="s">
        <v>719</v>
      </c>
      <c r="T4" s="455"/>
      <c r="U4" s="455"/>
      <c r="V4" s="455"/>
      <c r="W4" s="455"/>
      <c r="X4" s="455"/>
      <c r="Y4" s="455"/>
      <c r="Z4" s="455"/>
      <c r="AA4" s="455"/>
    </row>
    <row r="5" spans="1:27" x14ac:dyDescent="0.25">
      <c r="T5" s="455"/>
      <c r="U5" s="455"/>
      <c r="V5" s="455"/>
      <c r="W5" s="455"/>
      <c r="X5" s="455"/>
      <c r="Y5" s="455"/>
      <c r="Z5" s="455"/>
      <c r="AA5" s="455"/>
    </row>
    <row r="6" spans="1:27" x14ac:dyDescent="0.25">
      <c r="T6" s="224"/>
      <c r="Y6" s="224"/>
      <c r="Z6" s="455"/>
      <c r="AA6" s="455"/>
    </row>
    <row r="7" spans="1:27" x14ac:dyDescent="0.25">
      <c r="T7" s="224"/>
      <c r="Y7" s="224"/>
      <c r="Z7" s="455"/>
      <c r="AA7" s="455"/>
    </row>
    <row r="8" spans="1:27" ht="26.25" x14ac:dyDescent="0.4">
      <c r="A8" s="16" t="s">
        <v>1065</v>
      </c>
      <c r="T8" s="224"/>
      <c r="Y8" s="224"/>
      <c r="Z8" s="455"/>
      <c r="AA8" s="455"/>
    </row>
    <row r="9" spans="1:27" x14ac:dyDescent="0.25">
      <c r="B9" s="696" t="s">
        <v>1064</v>
      </c>
      <c r="C9" s="697"/>
      <c r="D9" s="697"/>
      <c r="E9" s="697"/>
      <c r="F9" s="697"/>
      <c r="G9" s="697"/>
      <c r="H9" s="697"/>
      <c r="I9" s="697"/>
      <c r="J9" s="698"/>
      <c r="K9" s="245"/>
      <c r="T9" s="224"/>
      <c r="Y9" s="224"/>
      <c r="Z9" s="455"/>
      <c r="AA9" s="455"/>
    </row>
    <row r="10" spans="1:27" ht="60" x14ac:dyDescent="0.25">
      <c r="B10" s="565" t="s">
        <v>1036</v>
      </c>
      <c r="C10" s="566" t="s">
        <v>793</v>
      </c>
      <c r="D10" s="566" t="s">
        <v>794</v>
      </c>
      <c r="E10" s="566" t="s">
        <v>547</v>
      </c>
      <c r="F10" s="566" t="s">
        <v>795</v>
      </c>
      <c r="G10" s="566" t="s">
        <v>796</v>
      </c>
      <c r="H10" s="566" t="s">
        <v>797</v>
      </c>
      <c r="I10" s="566" t="s">
        <v>799</v>
      </c>
      <c r="J10" s="566" t="s">
        <v>798</v>
      </c>
      <c r="U10"/>
      <c r="V10"/>
      <c r="W10"/>
      <c r="X10"/>
    </row>
    <row r="11" spans="1:27" x14ac:dyDescent="0.25">
      <c r="B11" s="330" t="s">
        <v>1022</v>
      </c>
      <c r="C11" s="567">
        <v>24095</v>
      </c>
      <c r="D11" s="280">
        <v>6541494647.319994</v>
      </c>
      <c r="E11" s="567">
        <v>13484</v>
      </c>
      <c r="F11" s="282">
        <v>0.37150099184483137</v>
      </c>
      <c r="G11" s="280">
        <v>3053327343.6174021</v>
      </c>
      <c r="H11" s="282">
        <v>0.46957786319559452</v>
      </c>
      <c r="I11" s="568">
        <v>130.12183534271398</v>
      </c>
      <c r="J11" s="282">
        <v>0.55961817804523761</v>
      </c>
      <c r="U11"/>
      <c r="V11"/>
      <c r="W11"/>
      <c r="X11"/>
    </row>
    <row r="12" spans="1:27" x14ac:dyDescent="0.25">
      <c r="B12" s="330" t="s">
        <v>1033</v>
      </c>
      <c r="C12" s="567">
        <v>20086</v>
      </c>
      <c r="D12" s="278">
        <v>1378775546.1099994</v>
      </c>
      <c r="E12" s="567">
        <v>11826</v>
      </c>
      <c r="F12" s="21">
        <v>0.32582102711042538</v>
      </c>
      <c r="G12" s="280">
        <v>1623025365.3038995</v>
      </c>
      <c r="H12" s="21">
        <v>0.2496086063437665</v>
      </c>
      <c r="I12" s="568">
        <v>96.604029503820144</v>
      </c>
      <c r="J12" s="282">
        <v>0.58876829632579908</v>
      </c>
      <c r="U12"/>
      <c r="V12"/>
      <c r="W12"/>
      <c r="X12"/>
    </row>
    <row r="13" spans="1:27" x14ac:dyDescent="0.25">
      <c r="B13" s="330" t="s">
        <v>1024</v>
      </c>
      <c r="C13" s="569">
        <v>18751</v>
      </c>
      <c r="D13" s="278">
        <v>3492882005.6450014</v>
      </c>
      <c r="E13" s="569">
        <v>10986</v>
      </c>
      <c r="F13" s="21">
        <v>0.30267798104474325</v>
      </c>
      <c r="G13" s="278">
        <v>1825928558.8512998</v>
      </c>
      <c r="H13" s="21">
        <v>0.28081353046063817</v>
      </c>
      <c r="I13" s="570">
        <v>118.92600785927804</v>
      </c>
      <c r="J13" s="571">
        <v>0.5858887525998614</v>
      </c>
      <c r="U13"/>
      <c r="V13"/>
      <c r="W13"/>
      <c r="X13"/>
    </row>
    <row r="14" spans="1:27" x14ac:dyDescent="0.25">
      <c r="B14" s="102" t="s">
        <v>334</v>
      </c>
      <c r="C14" s="546">
        <v>62932</v>
      </c>
      <c r="D14" s="543">
        <v>15405682136.736992</v>
      </c>
      <c r="E14" s="546">
        <v>36296</v>
      </c>
      <c r="F14" s="316">
        <v>1</v>
      </c>
      <c r="G14" s="543">
        <v>6502281267.7726068</v>
      </c>
      <c r="H14" s="316">
        <v>1</v>
      </c>
      <c r="I14" s="639">
        <v>116.91</v>
      </c>
      <c r="J14" s="316">
        <v>0.57999999999999996</v>
      </c>
      <c r="U14"/>
      <c r="V14"/>
      <c r="W14"/>
      <c r="X14"/>
    </row>
    <row r="15" spans="1:27" x14ac:dyDescent="0.25">
      <c r="B15"/>
      <c r="U15"/>
      <c r="V15"/>
      <c r="W15"/>
      <c r="X15"/>
    </row>
    <row r="16" spans="1:27" x14ac:dyDescent="0.25">
      <c r="B16" s="699" t="s">
        <v>1064</v>
      </c>
      <c r="C16" s="699"/>
      <c r="D16" s="699"/>
      <c r="E16" s="699"/>
      <c r="F16" s="699"/>
      <c r="G16" s="699"/>
      <c r="H16" s="699"/>
      <c r="T16" s="224"/>
      <c r="Y16" s="224"/>
      <c r="Z16" s="455"/>
      <c r="AA16" s="455"/>
    </row>
    <row r="17" spans="2:27" ht="30" x14ac:dyDescent="0.25">
      <c r="B17" s="503"/>
      <c r="C17" s="311" t="s">
        <v>785</v>
      </c>
      <c r="D17" s="311" t="s">
        <v>715</v>
      </c>
      <c r="E17" s="311" t="s">
        <v>716</v>
      </c>
      <c r="F17" s="311" t="s">
        <v>516</v>
      </c>
      <c r="G17" s="311" t="s">
        <v>546</v>
      </c>
      <c r="H17" s="311" t="s">
        <v>786</v>
      </c>
      <c r="T17" s="224"/>
      <c r="Y17" s="224"/>
      <c r="Z17" s="455"/>
      <c r="AA17" s="455"/>
    </row>
    <row r="18" spans="2:27" x14ac:dyDescent="0.25">
      <c r="B18" s="199" t="s">
        <v>518</v>
      </c>
      <c r="C18" s="641">
        <v>100967750</v>
      </c>
      <c r="D18" s="642">
        <v>1.5528050209151774E-2</v>
      </c>
      <c r="E18" s="643">
        <v>2721</v>
      </c>
      <c r="F18" s="644">
        <v>7.4966938505620459E-2</v>
      </c>
      <c r="G18" s="643">
        <v>4937</v>
      </c>
      <c r="H18" s="645">
        <v>0.55114441968806971</v>
      </c>
      <c r="T18" s="455"/>
      <c r="U18" s="455"/>
      <c r="V18" s="455"/>
      <c r="W18" s="455"/>
      <c r="X18" s="455"/>
      <c r="Y18" s="455"/>
      <c r="Z18" s="455"/>
      <c r="AA18" s="455"/>
    </row>
    <row r="19" spans="2:27" ht="32.25" customHeight="1" x14ac:dyDescent="0.25">
      <c r="B19" s="640" t="s">
        <v>519</v>
      </c>
      <c r="C19" s="641">
        <v>2281751885.3516002</v>
      </c>
      <c r="D19" s="642">
        <v>0.35091559275676015</v>
      </c>
      <c r="E19" s="643">
        <v>7060</v>
      </c>
      <c r="F19" s="644">
        <v>0.19451179193299536</v>
      </c>
      <c r="G19" s="643">
        <v>15479</v>
      </c>
      <c r="H19" s="645">
        <v>0.45610181536274952</v>
      </c>
    </row>
    <row r="20" spans="2:27" ht="15.75" customHeight="1" x14ac:dyDescent="0.25">
      <c r="B20" s="199" t="s">
        <v>520</v>
      </c>
      <c r="C20" s="641">
        <v>458916381.88</v>
      </c>
      <c r="D20" s="642">
        <v>7.0577750020525451E-2</v>
      </c>
      <c r="E20" s="643">
        <v>909</v>
      </c>
      <c r="F20" s="644">
        <v>2.5044081992506063E-2</v>
      </c>
      <c r="G20" s="643">
        <v>1781</v>
      </c>
      <c r="H20" s="645">
        <v>0.51038742279618188</v>
      </c>
    </row>
    <row r="21" spans="2:27" x14ac:dyDescent="0.25">
      <c r="B21" s="199" t="s">
        <v>521</v>
      </c>
      <c r="C21" s="641">
        <v>291447036.73099995</v>
      </c>
      <c r="D21" s="642">
        <v>4.482227463390507E-2</v>
      </c>
      <c r="E21" s="643">
        <v>18243</v>
      </c>
      <c r="F21" s="644">
        <v>0.50261736830504744</v>
      </c>
      <c r="G21" s="643">
        <v>28131</v>
      </c>
      <c r="H21" s="645">
        <v>0.6485016529806974</v>
      </c>
    </row>
    <row r="22" spans="2:27" x14ac:dyDescent="0.25">
      <c r="B22" s="199" t="s">
        <v>522</v>
      </c>
      <c r="C22" s="641">
        <v>1444566766.24</v>
      </c>
      <c r="D22" s="642">
        <v>0.22216306965983429</v>
      </c>
      <c r="E22" s="643">
        <v>3060</v>
      </c>
      <c r="F22" s="644">
        <v>8.430681066784218E-2</v>
      </c>
      <c r="G22" s="643">
        <v>5349</v>
      </c>
      <c r="H22" s="645">
        <v>0.57206954570947843</v>
      </c>
    </row>
    <row r="23" spans="2:27" ht="30" x14ac:dyDescent="0.25">
      <c r="B23" s="199" t="s">
        <v>523</v>
      </c>
      <c r="C23" s="641">
        <v>1924375647.5700004</v>
      </c>
      <c r="D23" s="642">
        <v>0.2959539226806176</v>
      </c>
      <c r="E23" s="643">
        <v>4298</v>
      </c>
      <c r="F23" s="644">
        <v>0.1184152523694071</v>
      </c>
      <c r="G23" s="643">
        <v>7294</v>
      </c>
      <c r="H23" s="645">
        <v>0.58925143953934744</v>
      </c>
      <c r="I23" s="97"/>
    </row>
    <row r="24" spans="2:27" x14ac:dyDescent="0.25">
      <c r="B24" s="220" t="s">
        <v>718</v>
      </c>
      <c r="C24" s="646">
        <v>6502281267.7726011</v>
      </c>
      <c r="D24" s="647">
        <v>1</v>
      </c>
      <c r="E24" s="648">
        <v>36296</v>
      </c>
      <c r="F24" s="649">
        <v>1</v>
      </c>
      <c r="G24" s="650">
        <v>62983</v>
      </c>
      <c r="H24" s="651">
        <v>0.57628248892558309</v>
      </c>
    </row>
    <row r="27" spans="2:27" x14ac:dyDescent="0.25">
      <c r="B27" s="699" t="s">
        <v>1064</v>
      </c>
      <c r="C27" s="699"/>
      <c r="D27" s="699"/>
      <c r="E27" s="699"/>
      <c r="F27" s="699"/>
      <c r="G27" s="699"/>
      <c r="H27" s="699"/>
    </row>
    <row r="28" spans="2:27" ht="45" x14ac:dyDescent="0.25">
      <c r="B28" s="20" t="s">
        <v>720</v>
      </c>
      <c r="C28" s="20" t="s">
        <v>375</v>
      </c>
      <c r="D28" s="20" t="s">
        <v>514</v>
      </c>
      <c r="E28" s="20" t="s">
        <v>515</v>
      </c>
      <c r="F28" s="20" t="s">
        <v>516</v>
      </c>
      <c r="G28" s="20" t="s">
        <v>546</v>
      </c>
      <c r="H28" s="20" t="s">
        <v>517</v>
      </c>
    </row>
    <row r="29" spans="2:27" x14ac:dyDescent="0.25">
      <c r="B29" s="79" t="s">
        <v>787</v>
      </c>
      <c r="C29" s="278">
        <v>380814689.64479989</v>
      </c>
      <c r="D29" s="221">
        <v>5.8566320643839272E-2</v>
      </c>
      <c r="E29" s="542">
        <v>25876</v>
      </c>
      <c r="F29" s="221">
        <v>0.71291602380427599</v>
      </c>
      <c r="G29" s="542">
        <v>41539</v>
      </c>
      <c r="H29" s="221">
        <v>0.62134710049225594</v>
      </c>
    </row>
    <row r="30" spans="2:27" x14ac:dyDescent="0.25">
      <c r="B30" s="79" t="s">
        <v>788</v>
      </c>
      <c r="C30" s="278">
        <v>265223362.10819992</v>
      </c>
      <c r="D30" s="221">
        <v>4.0789278590997326E-2</v>
      </c>
      <c r="E30" s="542">
        <v>4122</v>
      </c>
      <c r="F30" s="221">
        <v>0.11356623319374036</v>
      </c>
      <c r="G30" s="542">
        <v>7998</v>
      </c>
      <c r="H30" s="221">
        <v>0.51473526473526476</v>
      </c>
      <c r="I30" s="96"/>
    </row>
    <row r="31" spans="2:27" x14ac:dyDescent="0.25">
      <c r="B31" s="79" t="s">
        <v>789</v>
      </c>
      <c r="C31" s="278">
        <v>2575636749.2096</v>
      </c>
      <c r="D31" s="221">
        <v>0.3961127861348116</v>
      </c>
      <c r="E31" s="542">
        <v>5632</v>
      </c>
      <c r="F31" s="221">
        <v>0.15516861362133569</v>
      </c>
      <c r="G31" s="542">
        <v>11710</v>
      </c>
      <c r="H31" s="221">
        <v>0.48001363675104408</v>
      </c>
    </row>
    <row r="32" spans="2:27" x14ac:dyDescent="0.25">
      <c r="B32" s="79" t="s">
        <v>790</v>
      </c>
      <c r="C32" s="278">
        <v>1646385891.9300001</v>
      </c>
      <c r="D32" s="221">
        <v>0.25320127261950642</v>
      </c>
      <c r="E32" s="542">
        <v>495</v>
      </c>
      <c r="F32" s="221">
        <v>1.3637866431562706E-2</v>
      </c>
      <c r="G32" s="542">
        <v>1279</v>
      </c>
      <c r="H32" s="221">
        <v>0.38581449727201872</v>
      </c>
      <c r="I32" s="225"/>
    </row>
    <row r="33" spans="1:24" x14ac:dyDescent="0.25">
      <c r="B33" s="79" t="s">
        <v>791</v>
      </c>
      <c r="C33" s="278">
        <v>1634220574.8800001</v>
      </c>
      <c r="D33" s="221">
        <v>0.2513303420108452</v>
      </c>
      <c r="E33" s="542">
        <v>171</v>
      </c>
      <c r="F33" s="221">
        <v>4.711262949085299E-3</v>
      </c>
      <c r="G33" s="542">
        <v>405</v>
      </c>
      <c r="H33" s="221">
        <v>0.42222222222222222</v>
      </c>
      <c r="I33" s="225"/>
    </row>
    <row r="34" spans="1:24" x14ac:dyDescent="0.25">
      <c r="B34" s="548" t="s">
        <v>334</v>
      </c>
      <c r="C34" s="543">
        <v>6502281267.7726011</v>
      </c>
      <c r="D34" s="549">
        <v>1</v>
      </c>
      <c r="E34" s="546">
        <v>36296</v>
      </c>
      <c r="F34" s="549">
        <v>1</v>
      </c>
      <c r="G34" s="546">
        <v>62931</v>
      </c>
      <c r="H34" s="549">
        <v>0.57545105748802994</v>
      </c>
      <c r="I34" s="225"/>
    </row>
    <row r="35" spans="1:24" x14ac:dyDescent="0.25">
      <c r="I35" s="225"/>
    </row>
    <row r="36" spans="1:24" x14ac:dyDescent="0.25">
      <c r="I36" s="226"/>
    </row>
    <row r="38" spans="1:24" x14ac:dyDescent="0.25">
      <c r="C38" s="7"/>
      <c r="D38" s="43"/>
      <c r="F38" s="1"/>
    </row>
    <row r="39" spans="1:24" ht="26.25" x14ac:dyDescent="0.4">
      <c r="A39" s="90" t="s">
        <v>721</v>
      </c>
    </row>
    <row r="40" spans="1:24" x14ac:dyDescent="0.25">
      <c r="A40" s="24"/>
      <c r="B40" s="20"/>
      <c r="C40" s="17" t="s">
        <v>27</v>
      </c>
      <c r="D40" s="17" t="s">
        <v>12</v>
      </c>
      <c r="E40" s="17" t="s">
        <v>13</v>
      </c>
      <c r="F40" s="17" t="s">
        <v>14</v>
      </c>
      <c r="G40" s="17" t="s">
        <v>15</v>
      </c>
      <c r="H40" s="17" t="s">
        <v>16</v>
      </c>
      <c r="I40" s="17" t="s">
        <v>17</v>
      </c>
      <c r="J40" s="17" t="s">
        <v>18</v>
      </c>
      <c r="K40" s="17" t="s">
        <v>19</v>
      </c>
      <c r="L40" s="17" t="s">
        <v>497</v>
      </c>
      <c r="M40" s="17" t="s">
        <v>746</v>
      </c>
      <c r="N40" s="17" t="s">
        <v>833</v>
      </c>
      <c r="O40" s="17" t="s">
        <v>913</v>
      </c>
      <c r="P40" s="469" t="s">
        <v>980</v>
      </c>
    </row>
    <row r="41" spans="1:24" x14ac:dyDescent="0.25">
      <c r="A41" s="24"/>
      <c r="B41" s="653" t="s">
        <v>707</v>
      </c>
      <c r="C41" s="460">
        <v>41.9</v>
      </c>
      <c r="D41" s="460">
        <v>48.6</v>
      </c>
      <c r="E41" s="460">
        <v>49.2</v>
      </c>
      <c r="F41" s="460">
        <v>48.1</v>
      </c>
      <c r="G41" s="460">
        <v>54.4</v>
      </c>
      <c r="H41" s="460">
        <v>54.8</v>
      </c>
      <c r="I41" s="460">
        <v>54.2</v>
      </c>
      <c r="J41" s="460">
        <v>57.1</v>
      </c>
      <c r="K41" s="460">
        <v>86.7</v>
      </c>
      <c r="L41" s="460">
        <v>74.5</v>
      </c>
      <c r="M41" s="460">
        <v>13.4</v>
      </c>
      <c r="N41" s="460">
        <v>13.7</v>
      </c>
      <c r="O41" s="460">
        <v>16.7</v>
      </c>
      <c r="P41" s="460">
        <v>13.8</v>
      </c>
    </row>
    <row r="42" spans="1:24" x14ac:dyDescent="0.25">
      <c r="A42" s="24"/>
      <c r="B42" s="653" t="s">
        <v>340</v>
      </c>
      <c r="C42" s="460">
        <v>125</v>
      </c>
      <c r="D42" s="460">
        <v>134.5</v>
      </c>
      <c r="E42" s="460">
        <v>129.4</v>
      </c>
      <c r="F42" s="460">
        <v>132.69999999999999</v>
      </c>
      <c r="G42" s="460">
        <v>130.9</v>
      </c>
      <c r="H42" s="460">
        <v>129.9</v>
      </c>
      <c r="I42" s="460">
        <v>121.2</v>
      </c>
      <c r="J42" s="460">
        <v>101.44</v>
      </c>
      <c r="K42" s="460">
        <v>99.85</v>
      </c>
      <c r="L42" s="460">
        <v>181</v>
      </c>
      <c r="M42" s="460">
        <v>90.2</v>
      </c>
      <c r="N42" s="460">
        <v>87.8</v>
      </c>
      <c r="O42" s="460">
        <v>89.1</v>
      </c>
      <c r="P42" s="460">
        <v>91.3</v>
      </c>
    </row>
    <row r="43" spans="1:24" x14ac:dyDescent="0.25">
      <c r="A43" s="24"/>
      <c r="B43" s="653" t="s">
        <v>689</v>
      </c>
      <c r="C43" s="460">
        <v>35.841999999999999</v>
      </c>
      <c r="D43" s="460">
        <v>34.136000000000003</v>
      </c>
      <c r="E43" s="460">
        <v>32.597999999999999</v>
      </c>
      <c r="F43" s="460">
        <v>29.3</v>
      </c>
      <c r="G43" s="460">
        <v>32.299999999999997</v>
      </c>
      <c r="H43" s="460">
        <v>34.799999999999997</v>
      </c>
      <c r="I43" s="460">
        <v>30.8</v>
      </c>
      <c r="J43" s="460">
        <v>19.600000000000001</v>
      </c>
      <c r="K43" s="460">
        <v>17.8</v>
      </c>
      <c r="L43" s="460">
        <v>19.399999999999999</v>
      </c>
      <c r="M43" s="461">
        <v>19.399999999999999</v>
      </c>
      <c r="N43" s="461">
        <v>19.899999999999999</v>
      </c>
      <c r="O43" s="426">
        <v>20.100000000000001</v>
      </c>
      <c r="P43" s="426">
        <v>20.399999999999999</v>
      </c>
    </row>
    <row r="44" spans="1:24" x14ac:dyDescent="0.25">
      <c r="A44" s="24"/>
      <c r="B44" s="654" t="s">
        <v>354</v>
      </c>
      <c r="C44" s="655" t="s">
        <v>125</v>
      </c>
      <c r="D44" s="655" t="s">
        <v>125</v>
      </c>
      <c r="E44" s="655" t="s">
        <v>125</v>
      </c>
      <c r="F44" s="655" t="s">
        <v>125</v>
      </c>
      <c r="G44" s="656">
        <v>40.4</v>
      </c>
      <c r="H44" s="656">
        <v>36.799999999999997</v>
      </c>
      <c r="I44" s="656">
        <v>32.700000000000003</v>
      </c>
      <c r="J44" s="656">
        <v>32.67</v>
      </c>
      <c r="K44" s="656">
        <v>33.33</v>
      </c>
      <c r="L44" s="656">
        <v>32.799999999999997</v>
      </c>
      <c r="M44" s="655" t="s">
        <v>125</v>
      </c>
      <c r="N44" s="655" t="s">
        <v>125</v>
      </c>
      <c r="O44" s="655" t="s">
        <v>125</v>
      </c>
      <c r="P44" s="655" t="s">
        <v>125</v>
      </c>
    </row>
    <row r="45" spans="1:24" x14ac:dyDescent="0.25">
      <c r="A45" s="24"/>
      <c r="B45" s="654" t="s">
        <v>355</v>
      </c>
      <c r="C45" s="655" t="s">
        <v>125</v>
      </c>
      <c r="D45" s="655" t="s">
        <v>125</v>
      </c>
      <c r="E45" s="655" t="s">
        <v>125</v>
      </c>
      <c r="F45" s="655" t="s">
        <v>125</v>
      </c>
      <c r="G45" s="656">
        <v>76.900000000000006</v>
      </c>
      <c r="H45" s="656">
        <v>73.900000000000006</v>
      </c>
      <c r="I45" s="656">
        <v>73</v>
      </c>
      <c r="J45" s="656">
        <v>74.2</v>
      </c>
      <c r="K45" s="656">
        <v>80.31</v>
      </c>
      <c r="L45" s="656">
        <v>83.1</v>
      </c>
      <c r="M45" s="655" t="s">
        <v>125</v>
      </c>
      <c r="N45" s="655" t="s">
        <v>125</v>
      </c>
      <c r="O45" s="655" t="s">
        <v>125</v>
      </c>
      <c r="P45" s="655" t="s">
        <v>125</v>
      </c>
    </row>
    <row r="46" spans="1:24" x14ac:dyDescent="0.25">
      <c r="A46" s="24"/>
      <c r="B46" s="654" t="s">
        <v>356</v>
      </c>
      <c r="C46" s="655" t="s">
        <v>125</v>
      </c>
      <c r="D46" s="655" t="s">
        <v>125</v>
      </c>
      <c r="E46" s="655" t="s">
        <v>125</v>
      </c>
      <c r="F46" s="655" t="s">
        <v>125</v>
      </c>
      <c r="G46" s="656">
        <v>30.9</v>
      </c>
      <c r="H46" s="656">
        <v>30.5</v>
      </c>
      <c r="I46" s="656">
        <v>26.8</v>
      </c>
      <c r="J46" s="656">
        <v>26.4</v>
      </c>
      <c r="K46" s="656">
        <v>26.66</v>
      </c>
      <c r="L46" s="656">
        <v>23.9</v>
      </c>
      <c r="M46" s="655" t="s">
        <v>125</v>
      </c>
      <c r="N46" s="655" t="s">
        <v>125</v>
      </c>
      <c r="O46" s="655" t="s">
        <v>125</v>
      </c>
      <c r="P46" s="655" t="s">
        <v>125</v>
      </c>
    </row>
    <row r="47" spans="1:24" s="467" customFormat="1" ht="75" x14ac:dyDescent="0.25">
      <c r="A47" s="24"/>
      <c r="B47" s="504" t="s">
        <v>944</v>
      </c>
      <c r="C47" s="475"/>
      <c r="D47" s="475"/>
      <c r="E47" s="475"/>
      <c r="F47" s="475"/>
      <c r="G47" s="476"/>
      <c r="H47" s="476"/>
      <c r="I47" s="476"/>
      <c r="J47" s="476"/>
      <c r="K47" s="476"/>
      <c r="L47" s="476"/>
      <c r="M47" s="477"/>
      <c r="N47" s="477"/>
      <c r="O47" s="477"/>
      <c r="U47" s="224"/>
      <c r="V47" s="224"/>
      <c r="W47" s="224"/>
      <c r="X47" s="224"/>
    </row>
    <row r="48" spans="1:24" s="467" customFormat="1" x14ac:dyDescent="0.25">
      <c r="A48" s="24"/>
      <c r="B48" s="505"/>
      <c r="C48" s="475"/>
      <c r="D48" s="475"/>
      <c r="E48" s="475"/>
      <c r="F48" s="475"/>
      <c r="G48" s="476"/>
      <c r="H48" s="476"/>
      <c r="I48" s="476"/>
      <c r="J48" s="476"/>
      <c r="K48" s="476"/>
      <c r="L48" s="476"/>
      <c r="M48" s="477"/>
      <c r="N48" s="477"/>
      <c r="O48" s="477"/>
      <c r="U48" s="224"/>
      <c r="V48" s="224"/>
      <c r="W48" s="224"/>
      <c r="X48" s="224"/>
    </row>
    <row r="49" spans="1:24" s="467" customFormat="1" x14ac:dyDescent="0.25">
      <c r="A49" s="24"/>
      <c r="B49" s="505"/>
      <c r="C49" s="475"/>
      <c r="D49" s="475"/>
      <c r="E49" s="475"/>
      <c r="F49" s="475"/>
      <c r="G49" s="476"/>
      <c r="H49" s="476"/>
      <c r="I49" s="476"/>
      <c r="J49" s="476"/>
      <c r="K49" s="476"/>
      <c r="L49" s="476"/>
      <c r="M49" s="477"/>
      <c r="N49" s="477"/>
      <c r="O49" s="477"/>
      <c r="U49" s="224"/>
      <c r="V49" s="224"/>
      <c r="W49" s="224"/>
      <c r="X49" s="224"/>
    </row>
    <row r="50" spans="1:24" s="467" customFormat="1" ht="26.25" x14ac:dyDescent="0.4">
      <c r="A50" s="468" t="s">
        <v>946</v>
      </c>
      <c r="B50" s="80"/>
      <c r="U50" s="224"/>
      <c r="V50" s="224"/>
      <c r="W50" s="224"/>
      <c r="X50" s="224"/>
    </row>
    <row r="51" spans="1:24" s="467" customFormat="1" x14ac:dyDescent="0.25">
      <c r="A51" s="24"/>
      <c r="B51" s="20"/>
      <c r="C51" s="41" t="s">
        <v>27</v>
      </c>
      <c r="D51" s="41" t="s">
        <v>12</v>
      </c>
      <c r="E51" s="41" t="s">
        <v>13</v>
      </c>
      <c r="F51" s="41" t="s">
        <v>14</v>
      </c>
      <c r="G51" s="41" t="s">
        <v>15</v>
      </c>
      <c r="H51" s="41" t="s">
        <v>16</v>
      </c>
      <c r="I51" s="41" t="s">
        <v>17</v>
      </c>
      <c r="J51" s="41" t="s">
        <v>18</v>
      </c>
      <c r="K51" s="41" t="s">
        <v>19</v>
      </c>
      <c r="L51" s="41" t="s">
        <v>497</v>
      </c>
      <c r="M51" s="41" t="s">
        <v>746</v>
      </c>
      <c r="N51" s="41" t="s">
        <v>833</v>
      </c>
      <c r="O51" s="41" t="s">
        <v>913</v>
      </c>
      <c r="P51" s="41" t="s">
        <v>980</v>
      </c>
      <c r="U51" s="224"/>
      <c r="V51" s="224"/>
      <c r="W51" s="224"/>
      <c r="X51" s="224"/>
    </row>
    <row r="52" spans="1:24" s="467" customFormat="1" x14ac:dyDescent="0.25">
      <c r="A52" s="24"/>
      <c r="B52" s="653" t="s">
        <v>707</v>
      </c>
      <c r="C52" s="49">
        <v>41.9</v>
      </c>
      <c r="D52" s="49">
        <v>48.6</v>
      </c>
      <c r="E52" s="49">
        <v>49.2</v>
      </c>
      <c r="F52" s="49">
        <v>48.1</v>
      </c>
      <c r="G52" s="49">
        <v>54.4</v>
      </c>
      <c r="H52" s="49">
        <v>54.8</v>
      </c>
      <c r="I52" s="49">
        <v>54.2</v>
      </c>
      <c r="J52" s="49">
        <v>57.1</v>
      </c>
      <c r="K52" s="49">
        <v>86.7</v>
      </c>
      <c r="L52" s="49">
        <v>74.5</v>
      </c>
      <c r="M52" s="473">
        <v>88.9</v>
      </c>
      <c r="N52" s="473">
        <v>103</v>
      </c>
      <c r="O52" s="473">
        <v>116</v>
      </c>
      <c r="P52" s="460">
        <v>120.8</v>
      </c>
      <c r="U52" s="224"/>
      <c r="V52" s="224"/>
      <c r="W52" s="224"/>
      <c r="X52" s="224"/>
    </row>
    <row r="53" spans="1:24" s="467" customFormat="1" x14ac:dyDescent="0.25">
      <c r="A53" s="24"/>
      <c r="B53" s="653" t="s">
        <v>340</v>
      </c>
      <c r="C53" s="49">
        <v>125</v>
      </c>
      <c r="D53" s="49">
        <v>134.5</v>
      </c>
      <c r="E53" s="49">
        <v>129.4</v>
      </c>
      <c r="F53" s="49">
        <v>132.69999999999999</v>
      </c>
      <c r="G53" s="49">
        <v>130.9</v>
      </c>
      <c r="H53" s="49">
        <v>129.9</v>
      </c>
      <c r="I53" s="49">
        <v>121.2</v>
      </c>
      <c r="J53" s="49">
        <v>101.44</v>
      </c>
      <c r="K53" s="49">
        <v>99.85</v>
      </c>
      <c r="L53" s="49">
        <v>181.1</v>
      </c>
      <c r="M53" s="666" t="s">
        <v>951</v>
      </c>
      <c r="N53" s="473">
        <v>14.7</v>
      </c>
      <c r="O53" s="473">
        <v>14.7</v>
      </c>
      <c r="P53" s="460">
        <v>13.8</v>
      </c>
      <c r="U53" s="224"/>
      <c r="V53" s="224"/>
      <c r="W53" s="224"/>
      <c r="X53" s="224"/>
    </row>
    <row r="54" spans="1:24" s="467" customFormat="1" x14ac:dyDescent="0.25">
      <c r="A54" s="24"/>
      <c r="B54" s="653" t="s">
        <v>689</v>
      </c>
      <c r="C54" s="49">
        <v>35.841999999999999</v>
      </c>
      <c r="D54" s="49">
        <v>34.136000000000003</v>
      </c>
      <c r="E54" s="49">
        <v>32.597999999999999</v>
      </c>
      <c r="F54" s="49">
        <v>29.3</v>
      </c>
      <c r="G54" s="49">
        <v>32.299999999999997</v>
      </c>
      <c r="H54" s="49">
        <v>34.799999999999997</v>
      </c>
      <c r="I54" s="49">
        <v>30.8</v>
      </c>
      <c r="J54" s="49">
        <v>19.600000000000001</v>
      </c>
      <c r="K54" s="49">
        <v>17.8</v>
      </c>
      <c r="L54" s="49">
        <v>19.399999999999999</v>
      </c>
      <c r="M54" s="462">
        <v>17.8</v>
      </c>
      <c r="N54" s="462">
        <v>26.4</v>
      </c>
      <c r="O54" s="473">
        <v>21</v>
      </c>
      <c r="P54" s="426">
        <v>16.399999999999999</v>
      </c>
      <c r="U54" s="224"/>
      <c r="V54" s="224"/>
      <c r="W54" s="224"/>
      <c r="X54" s="224"/>
    </row>
    <row r="55" spans="1:24" s="467" customFormat="1" ht="90" x14ac:dyDescent="0.25">
      <c r="A55" s="24"/>
      <c r="B55" s="504" t="s">
        <v>950</v>
      </c>
      <c r="C55" s="475"/>
      <c r="D55" s="475"/>
      <c r="E55" s="475"/>
      <c r="F55" s="475"/>
      <c r="G55" s="476"/>
      <c r="H55" s="476"/>
      <c r="I55" s="476"/>
      <c r="J55" s="476"/>
      <c r="K55" s="476"/>
      <c r="L55" s="476"/>
      <c r="M55" s="477"/>
      <c r="N55" s="477"/>
      <c r="O55" s="477"/>
      <c r="U55" s="224"/>
      <c r="V55" s="224"/>
      <c r="W55" s="224"/>
      <c r="X55" s="224"/>
    </row>
    <row r="56" spans="1:24" s="467" customFormat="1" x14ac:dyDescent="0.25">
      <c r="A56" s="24"/>
      <c r="B56" s="505"/>
      <c r="C56" s="475"/>
      <c r="D56" s="475"/>
      <c r="E56" s="475"/>
      <c r="F56" s="475"/>
      <c r="G56" s="476"/>
      <c r="H56" s="476"/>
      <c r="I56" s="476"/>
      <c r="J56" s="476"/>
      <c r="K56" s="476"/>
      <c r="L56" s="476"/>
      <c r="M56" s="477"/>
      <c r="N56" s="477"/>
      <c r="O56" s="477"/>
      <c r="U56" s="224"/>
      <c r="V56" s="224"/>
      <c r="W56" s="224"/>
      <c r="X56" s="224"/>
    </row>
    <row r="57" spans="1:24" x14ac:dyDescent="0.25">
      <c r="A57" s="24"/>
    </row>
    <row r="58" spans="1:24" ht="26.25" x14ac:dyDescent="0.4">
      <c r="A58" s="90" t="s">
        <v>708</v>
      </c>
    </row>
    <row r="59" spans="1:24" ht="63" customHeight="1" x14ac:dyDescent="0.25">
      <c r="A59" s="24"/>
      <c r="B59" s="20"/>
      <c r="C59" s="17">
        <v>2006</v>
      </c>
      <c r="D59" s="17">
        <v>2007</v>
      </c>
      <c r="E59" s="17">
        <v>2008</v>
      </c>
      <c r="F59" s="17">
        <v>2009</v>
      </c>
      <c r="G59" s="17">
        <v>2010</v>
      </c>
      <c r="H59" s="17">
        <v>2011</v>
      </c>
      <c r="I59" s="17">
        <v>2012</v>
      </c>
      <c r="J59" s="17">
        <v>2013</v>
      </c>
      <c r="K59" s="17">
        <v>2014</v>
      </c>
      <c r="L59" s="17">
        <v>2015</v>
      </c>
      <c r="M59" s="17">
        <v>2016</v>
      </c>
      <c r="N59" s="17">
        <v>2017</v>
      </c>
      <c r="O59" s="17">
        <v>2018</v>
      </c>
      <c r="P59" s="20" t="s">
        <v>938</v>
      </c>
      <c r="Q59" s="20" t="s">
        <v>939</v>
      </c>
    </row>
    <row r="60" spans="1:24" x14ac:dyDescent="0.25">
      <c r="A60" s="24"/>
      <c r="B60" s="637" t="s">
        <v>709</v>
      </c>
      <c r="C60" s="86">
        <v>816.77</v>
      </c>
      <c r="D60" s="86"/>
      <c r="E60" s="86">
        <v>756.34</v>
      </c>
      <c r="F60" s="86"/>
      <c r="G60" s="86">
        <v>701.2</v>
      </c>
      <c r="H60" s="86">
        <v>606.46</v>
      </c>
      <c r="I60" s="86">
        <v>567.64</v>
      </c>
      <c r="J60" s="86">
        <v>547.70000000000005</v>
      </c>
      <c r="K60" s="86">
        <v>534.6</v>
      </c>
      <c r="L60" s="86">
        <v>527.37</v>
      </c>
      <c r="M60" s="638">
        <v>524.6</v>
      </c>
      <c r="N60" s="638">
        <v>517.70000000000005</v>
      </c>
      <c r="O60" s="638">
        <v>533</v>
      </c>
      <c r="P60" s="105">
        <v>-0.34742950891927959</v>
      </c>
      <c r="Q60" s="105">
        <v>2.9553795634537288E-2</v>
      </c>
    </row>
    <row r="61" spans="1:24" x14ac:dyDescent="0.25">
      <c r="A61" s="24"/>
      <c r="B61" s="637" t="s">
        <v>710</v>
      </c>
      <c r="C61" s="86">
        <v>407.15</v>
      </c>
      <c r="D61" s="86"/>
      <c r="E61" s="86">
        <v>401.14</v>
      </c>
      <c r="F61" s="86"/>
      <c r="G61" s="86">
        <v>385.25</v>
      </c>
      <c r="H61" s="86">
        <v>351.05</v>
      </c>
      <c r="I61" s="86">
        <v>341.8</v>
      </c>
      <c r="J61" s="86">
        <v>332.01</v>
      </c>
      <c r="K61" s="86">
        <v>300.5</v>
      </c>
      <c r="L61" s="86">
        <v>318.18</v>
      </c>
      <c r="M61" s="638">
        <v>271.7</v>
      </c>
      <c r="N61" s="638">
        <v>262.8</v>
      </c>
      <c r="O61" s="638">
        <v>265</v>
      </c>
      <c r="P61" s="105">
        <v>-0.34913422571533831</v>
      </c>
      <c r="Q61" s="105">
        <v>8.371385083713807E-3</v>
      </c>
    </row>
    <row r="62" spans="1:24" x14ac:dyDescent="0.25">
      <c r="A62" s="24"/>
      <c r="B62" s="80" t="s">
        <v>1068</v>
      </c>
    </row>
    <row r="63" spans="1:24" x14ac:dyDescent="0.25">
      <c r="A63" s="24"/>
    </row>
    <row r="64" spans="1:24" x14ac:dyDescent="0.25">
      <c r="A64" s="24"/>
    </row>
    <row r="65" spans="1:1" x14ac:dyDescent="0.25">
      <c r="A65" s="24"/>
    </row>
    <row r="66" spans="1:1" x14ac:dyDescent="0.25">
      <c r="A66" s="24"/>
    </row>
    <row r="67" spans="1:1" x14ac:dyDescent="0.25">
      <c r="A67" s="24"/>
    </row>
    <row r="68" spans="1:1" x14ac:dyDescent="0.25">
      <c r="A68" s="24"/>
    </row>
    <row r="69" spans="1:1" x14ac:dyDescent="0.25">
      <c r="A69" s="24"/>
    </row>
    <row r="71" spans="1:1" ht="50.25" customHeight="1" x14ac:dyDescent="0.25"/>
  </sheetData>
  <mergeCells count="3">
    <mergeCell ref="B9:J9"/>
    <mergeCell ref="B27:H27"/>
    <mergeCell ref="B16:H16"/>
  </mergeCells>
  <pageMargins left="0.25590551181102361" right="0.25590551181102361" top="0.39370078740157477" bottom="0.39370078740157477" header="0.3" footer="0.3"/>
  <pageSetup paperSize="9" scale="3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AC206"/>
  <sheetViews>
    <sheetView showRowColHeaders="0" zoomScaleNormal="100" workbookViewId="0"/>
  </sheetViews>
  <sheetFormatPr defaultRowHeight="15" x14ac:dyDescent="0.25"/>
  <cols>
    <col min="1" max="1" width="39.7109375" customWidth="1"/>
    <col min="2" max="2" width="53.28515625" customWidth="1"/>
    <col min="3" max="26" width="11.7109375" customWidth="1"/>
    <col min="27" max="27" width="11.7109375" style="467" customWidth="1"/>
    <col min="28" max="28" width="13" style="33" customWidth="1"/>
    <col min="29" max="29" width="13.5703125" style="618" customWidth="1"/>
    <col min="30" max="259" width="9.140625" style="33"/>
    <col min="260" max="260" width="39.7109375" style="33" customWidth="1"/>
    <col min="261" max="261" width="53.28515625" style="33" customWidth="1"/>
    <col min="262" max="269" width="14.42578125" style="33" customWidth="1"/>
    <col min="270" max="270" width="15.7109375" style="33" customWidth="1"/>
    <col min="271" max="283" width="16" style="33" customWidth="1"/>
    <col min="284" max="285" width="22" style="33" customWidth="1"/>
    <col min="286" max="515" width="9.140625" style="33"/>
    <col min="516" max="516" width="39.7109375" style="33" customWidth="1"/>
    <col min="517" max="517" width="53.28515625" style="33" customWidth="1"/>
    <col min="518" max="525" width="14.42578125" style="33" customWidth="1"/>
    <col min="526" max="526" width="15.7109375" style="33" customWidth="1"/>
    <col min="527" max="539" width="16" style="33" customWidth="1"/>
    <col min="540" max="541" width="22" style="33" customWidth="1"/>
    <col min="542" max="771" width="9.140625" style="33"/>
    <col min="772" max="772" width="39.7109375" style="33" customWidth="1"/>
    <col min="773" max="773" width="53.28515625" style="33" customWidth="1"/>
    <col min="774" max="781" width="14.42578125" style="33" customWidth="1"/>
    <col min="782" max="782" width="15.7109375" style="33" customWidth="1"/>
    <col min="783" max="795" width="16" style="33" customWidth="1"/>
    <col min="796" max="797" width="22" style="33" customWidth="1"/>
    <col min="798" max="1027" width="9.140625" style="33"/>
    <col min="1028" max="1028" width="39.7109375" style="33" customWidth="1"/>
    <col min="1029" max="1029" width="53.28515625" style="33" customWidth="1"/>
    <col min="1030" max="1037" width="14.42578125" style="33" customWidth="1"/>
    <col min="1038" max="1038" width="15.7109375" style="33" customWidth="1"/>
    <col min="1039" max="1051" width="16" style="33" customWidth="1"/>
    <col min="1052" max="1053" width="22" style="33" customWidth="1"/>
    <col min="1054" max="1283" width="9.140625" style="33"/>
    <col min="1284" max="1284" width="39.7109375" style="33" customWidth="1"/>
    <col min="1285" max="1285" width="53.28515625" style="33" customWidth="1"/>
    <col min="1286" max="1293" width="14.42578125" style="33" customWidth="1"/>
    <col min="1294" max="1294" width="15.7109375" style="33" customWidth="1"/>
    <col min="1295" max="1307" width="16" style="33" customWidth="1"/>
    <col min="1308" max="1309" width="22" style="33" customWidth="1"/>
    <col min="1310" max="1539" width="9.140625" style="33"/>
    <col min="1540" max="1540" width="39.7109375" style="33" customWidth="1"/>
    <col min="1541" max="1541" width="53.28515625" style="33" customWidth="1"/>
    <col min="1542" max="1549" width="14.42578125" style="33" customWidth="1"/>
    <col min="1550" max="1550" width="15.7109375" style="33" customWidth="1"/>
    <col min="1551" max="1563" width="16" style="33" customWidth="1"/>
    <col min="1564" max="1565" width="22" style="33" customWidth="1"/>
    <col min="1566" max="1795" width="9.140625" style="33"/>
    <col min="1796" max="1796" width="39.7109375" style="33" customWidth="1"/>
    <col min="1797" max="1797" width="53.28515625" style="33" customWidth="1"/>
    <col min="1798" max="1805" width="14.42578125" style="33" customWidth="1"/>
    <col min="1806" max="1806" width="15.7109375" style="33" customWidth="1"/>
    <col min="1807" max="1819" width="16" style="33" customWidth="1"/>
    <col min="1820" max="1821" width="22" style="33" customWidth="1"/>
    <col min="1822" max="2051" width="9.140625" style="33"/>
    <col min="2052" max="2052" width="39.7109375" style="33" customWidth="1"/>
    <col min="2053" max="2053" width="53.28515625" style="33" customWidth="1"/>
    <col min="2054" max="2061" width="14.42578125" style="33" customWidth="1"/>
    <col min="2062" max="2062" width="15.7109375" style="33" customWidth="1"/>
    <col min="2063" max="2075" width="16" style="33" customWidth="1"/>
    <col min="2076" max="2077" width="22" style="33" customWidth="1"/>
    <col min="2078" max="2307" width="9.140625" style="33"/>
    <col min="2308" max="2308" width="39.7109375" style="33" customWidth="1"/>
    <col min="2309" max="2309" width="53.28515625" style="33" customWidth="1"/>
    <col min="2310" max="2317" width="14.42578125" style="33" customWidth="1"/>
    <col min="2318" max="2318" width="15.7109375" style="33" customWidth="1"/>
    <col min="2319" max="2331" width="16" style="33" customWidth="1"/>
    <col min="2332" max="2333" width="22" style="33" customWidth="1"/>
    <col min="2334" max="2563" width="9.140625" style="33"/>
    <col min="2564" max="2564" width="39.7109375" style="33" customWidth="1"/>
    <col min="2565" max="2565" width="53.28515625" style="33" customWidth="1"/>
    <col min="2566" max="2573" width="14.42578125" style="33" customWidth="1"/>
    <col min="2574" max="2574" width="15.7109375" style="33" customWidth="1"/>
    <col min="2575" max="2587" width="16" style="33" customWidth="1"/>
    <col min="2588" max="2589" width="22" style="33" customWidth="1"/>
    <col min="2590" max="2819" width="9.140625" style="33"/>
    <col min="2820" max="2820" width="39.7109375" style="33" customWidth="1"/>
    <col min="2821" max="2821" width="53.28515625" style="33" customWidth="1"/>
    <col min="2822" max="2829" width="14.42578125" style="33" customWidth="1"/>
    <col min="2830" max="2830" width="15.7109375" style="33" customWidth="1"/>
    <col min="2831" max="2843" width="16" style="33" customWidth="1"/>
    <col min="2844" max="2845" width="22" style="33" customWidth="1"/>
    <col min="2846" max="3075" width="9.140625" style="33"/>
    <col min="3076" max="3076" width="39.7109375" style="33" customWidth="1"/>
    <col min="3077" max="3077" width="53.28515625" style="33" customWidth="1"/>
    <col min="3078" max="3085" width="14.42578125" style="33" customWidth="1"/>
    <col min="3086" max="3086" width="15.7109375" style="33" customWidth="1"/>
    <col min="3087" max="3099" width="16" style="33" customWidth="1"/>
    <col min="3100" max="3101" width="22" style="33" customWidth="1"/>
    <col min="3102" max="3331" width="9.140625" style="33"/>
    <col min="3332" max="3332" width="39.7109375" style="33" customWidth="1"/>
    <col min="3333" max="3333" width="53.28515625" style="33" customWidth="1"/>
    <col min="3334" max="3341" width="14.42578125" style="33" customWidth="1"/>
    <col min="3342" max="3342" width="15.7109375" style="33" customWidth="1"/>
    <col min="3343" max="3355" width="16" style="33" customWidth="1"/>
    <col min="3356" max="3357" width="22" style="33" customWidth="1"/>
    <col min="3358" max="3587" width="9.140625" style="33"/>
    <col min="3588" max="3588" width="39.7109375" style="33" customWidth="1"/>
    <col min="3589" max="3589" width="53.28515625" style="33" customWidth="1"/>
    <col min="3590" max="3597" width="14.42578125" style="33" customWidth="1"/>
    <col min="3598" max="3598" width="15.7109375" style="33" customWidth="1"/>
    <col min="3599" max="3611" width="16" style="33" customWidth="1"/>
    <col min="3612" max="3613" width="22" style="33" customWidth="1"/>
    <col min="3614" max="3843" width="9.140625" style="33"/>
    <col min="3844" max="3844" width="39.7109375" style="33" customWidth="1"/>
    <col min="3845" max="3845" width="53.28515625" style="33" customWidth="1"/>
    <col min="3846" max="3853" width="14.42578125" style="33" customWidth="1"/>
    <col min="3854" max="3854" width="15.7109375" style="33" customWidth="1"/>
    <col min="3855" max="3867" width="16" style="33" customWidth="1"/>
    <col min="3868" max="3869" width="22" style="33" customWidth="1"/>
    <col min="3870" max="4099" width="9.140625" style="33"/>
    <col min="4100" max="4100" width="39.7109375" style="33" customWidth="1"/>
    <col min="4101" max="4101" width="53.28515625" style="33" customWidth="1"/>
    <col min="4102" max="4109" width="14.42578125" style="33" customWidth="1"/>
    <col min="4110" max="4110" width="15.7109375" style="33" customWidth="1"/>
    <col min="4111" max="4123" width="16" style="33" customWidth="1"/>
    <col min="4124" max="4125" width="22" style="33" customWidth="1"/>
    <col min="4126" max="4355" width="9.140625" style="33"/>
    <col min="4356" max="4356" width="39.7109375" style="33" customWidth="1"/>
    <col min="4357" max="4357" width="53.28515625" style="33" customWidth="1"/>
    <col min="4358" max="4365" width="14.42578125" style="33" customWidth="1"/>
    <col min="4366" max="4366" width="15.7109375" style="33" customWidth="1"/>
    <col min="4367" max="4379" width="16" style="33" customWidth="1"/>
    <col min="4380" max="4381" width="22" style="33" customWidth="1"/>
    <col min="4382" max="4611" width="9.140625" style="33"/>
    <col min="4612" max="4612" width="39.7109375" style="33" customWidth="1"/>
    <col min="4613" max="4613" width="53.28515625" style="33" customWidth="1"/>
    <col min="4614" max="4621" width="14.42578125" style="33" customWidth="1"/>
    <col min="4622" max="4622" width="15.7109375" style="33" customWidth="1"/>
    <col min="4623" max="4635" width="16" style="33" customWidth="1"/>
    <col min="4636" max="4637" width="22" style="33" customWidth="1"/>
    <col min="4638" max="4867" width="9.140625" style="33"/>
    <col min="4868" max="4868" width="39.7109375" style="33" customWidth="1"/>
    <col min="4869" max="4869" width="53.28515625" style="33" customWidth="1"/>
    <col min="4870" max="4877" width="14.42578125" style="33" customWidth="1"/>
    <col min="4878" max="4878" width="15.7109375" style="33" customWidth="1"/>
    <col min="4879" max="4891" width="16" style="33" customWidth="1"/>
    <col min="4892" max="4893" width="22" style="33" customWidth="1"/>
    <col min="4894" max="5123" width="9.140625" style="33"/>
    <col min="5124" max="5124" width="39.7109375" style="33" customWidth="1"/>
    <col min="5125" max="5125" width="53.28515625" style="33" customWidth="1"/>
    <col min="5126" max="5133" width="14.42578125" style="33" customWidth="1"/>
    <col min="5134" max="5134" width="15.7109375" style="33" customWidth="1"/>
    <col min="5135" max="5147" width="16" style="33" customWidth="1"/>
    <col min="5148" max="5149" width="22" style="33" customWidth="1"/>
    <col min="5150" max="5379" width="9.140625" style="33"/>
    <col min="5380" max="5380" width="39.7109375" style="33" customWidth="1"/>
    <col min="5381" max="5381" width="53.28515625" style="33" customWidth="1"/>
    <col min="5382" max="5389" width="14.42578125" style="33" customWidth="1"/>
    <col min="5390" max="5390" width="15.7109375" style="33" customWidth="1"/>
    <col min="5391" max="5403" width="16" style="33" customWidth="1"/>
    <col min="5404" max="5405" width="22" style="33" customWidth="1"/>
    <col min="5406" max="5635" width="9.140625" style="33"/>
    <col min="5636" max="5636" width="39.7109375" style="33" customWidth="1"/>
    <col min="5637" max="5637" width="53.28515625" style="33" customWidth="1"/>
    <col min="5638" max="5645" width="14.42578125" style="33" customWidth="1"/>
    <col min="5646" max="5646" width="15.7109375" style="33" customWidth="1"/>
    <col min="5647" max="5659" width="16" style="33" customWidth="1"/>
    <col min="5660" max="5661" width="22" style="33" customWidth="1"/>
    <col min="5662" max="5891" width="9.140625" style="33"/>
    <col min="5892" max="5892" width="39.7109375" style="33" customWidth="1"/>
    <col min="5893" max="5893" width="53.28515625" style="33" customWidth="1"/>
    <col min="5894" max="5901" width="14.42578125" style="33" customWidth="1"/>
    <col min="5902" max="5902" width="15.7109375" style="33" customWidth="1"/>
    <col min="5903" max="5915" width="16" style="33" customWidth="1"/>
    <col min="5916" max="5917" width="22" style="33" customWidth="1"/>
    <col min="5918" max="6147" width="9.140625" style="33"/>
    <col min="6148" max="6148" width="39.7109375" style="33" customWidth="1"/>
    <col min="6149" max="6149" width="53.28515625" style="33" customWidth="1"/>
    <col min="6150" max="6157" width="14.42578125" style="33" customWidth="1"/>
    <col min="6158" max="6158" width="15.7109375" style="33" customWidth="1"/>
    <col min="6159" max="6171" width="16" style="33" customWidth="1"/>
    <col min="6172" max="6173" width="22" style="33" customWidth="1"/>
    <col min="6174" max="6403" width="9.140625" style="33"/>
    <col min="6404" max="6404" width="39.7109375" style="33" customWidth="1"/>
    <col min="6405" max="6405" width="53.28515625" style="33" customWidth="1"/>
    <col min="6406" max="6413" width="14.42578125" style="33" customWidth="1"/>
    <col min="6414" max="6414" width="15.7109375" style="33" customWidth="1"/>
    <col min="6415" max="6427" width="16" style="33" customWidth="1"/>
    <col min="6428" max="6429" width="22" style="33" customWidth="1"/>
    <col min="6430" max="6659" width="9.140625" style="33"/>
    <col min="6660" max="6660" width="39.7109375" style="33" customWidth="1"/>
    <col min="6661" max="6661" width="53.28515625" style="33" customWidth="1"/>
    <col min="6662" max="6669" width="14.42578125" style="33" customWidth="1"/>
    <col min="6670" max="6670" width="15.7109375" style="33" customWidth="1"/>
    <col min="6671" max="6683" width="16" style="33" customWidth="1"/>
    <col min="6684" max="6685" width="22" style="33" customWidth="1"/>
    <col min="6686" max="6915" width="9.140625" style="33"/>
    <col min="6916" max="6916" width="39.7109375" style="33" customWidth="1"/>
    <col min="6917" max="6917" width="53.28515625" style="33" customWidth="1"/>
    <col min="6918" max="6925" width="14.42578125" style="33" customWidth="1"/>
    <col min="6926" max="6926" width="15.7109375" style="33" customWidth="1"/>
    <col min="6927" max="6939" width="16" style="33" customWidth="1"/>
    <col min="6940" max="6941" width="22" style="33" customWidth="1"/>
    <col min="6942" max="7171" width="9.140625" style="33"/>
    <col min="7172" max="7172" width="39.7109375" style="33" customWidth="1"/>
    <col min="7173" max="7173" width="53.28515625" style="33" customWidth="1"/>
    <col min="7174" max="7181" width="14.42578125" style="33" customWidth="1"/>
    <col min="7182" max="7182" width="15.7109375" style="33" customWidth="1"/>
    <col min="7183" max="7195" width="16" style="33" customWidth="1"/>
    <col min="7196" max="7197" width="22" style="33" customWidth="1"/>
    <col min="7198" max="7427" width="9.140625" style="33"/>
    <col min="7428" max="7428" width="39.7109375" style="33" customWidth="1"/>
    <col min="7429" max="7429" width="53.28515625" style="33" customWidth="1"/>
    <col min="7430" max="7437" width="14.42578125" style="33" customWidth="1"/>
    <col min="7438" max="7438" width="15.7109375" style="33" customWidth="1"/>
    <col min="7439" max="7451" width="16" style="33" customWidth="1"/>
    <col min="7452" max="7453" width="22" style="33" customWidth="1"/>
    <col min="7454" max="7683" width="9.140625" style="33"/>
    <col min="7684" max="7684" width="39.7109375" style="33" customWidth="1"/>
    <col min="7685" max="7685" width="53.28515625" style="33" customWidth="1"/>
    <col min="7686" max="7693" width="14.42578125" style="33" customWidth="1"/>
    <col min="7694" max="7694" width="15.7109375" style="33" customWidth="1"/>
    <col min="7695" max="7707" width="16" style="33" customWidth="1"/>
    <col min="7708" max="7709" width="22" style="33" customWidth="1"/>
    <col min="7710" max="7939" width="9.140625" style="33"/>
    <col min="7940" max="7940" width="39.7109375" style="33" customWidth="1"/>
    <col min="7941" max="7941" width="53.28515625" style="33" customWidth="1"/>
    <col min="7942" max="7949" width="14.42578125" style="33" customWidth="1"/>
    <col min="7950" max="7950" width="15.7109375" style="33" customWidth="1"/>
    <col min="7951" max="7963" width="16" style="33" customWidth="1"/>
    <col min="7964" max="7965" width="22" style="33" customWidth="1"/>
    <col min="7966" max="8195" width="9.140625" style="33"/>
    <col min="8196" max="8196" width="39.7109375" style="33" customWidth="1"/>
    <col min="8197" max="8197" width="53.28515625" style="33" customWidth="1"/>
    <col min="8198" max="8205" width="14.42578125" style="33" customWidth="1"/>
    <col min="8206" max="8206" width="15.7109375" style="33" customWidth="1"/>
    <col min="8207" max="8219" width="16" style="33" customWidth="1"/>
    <col min="8220" max="8221" width="22" style="33" customWidth="1"/>
    <col min="8222" max="8451" width="9.140625" style="33"/>
    <col min="8452" max="8452" width="39.7109375" style="33" customWidth="1"/>
    <col min="8453" max="8453" width="53.28515625" style="33" customWidth="1"/>
    <col min="8454" max="8461" width="14.42578125" style="33" customWidth="1"/>
    <col min="8462" max="8462" width="15.7109375" style="33" customWidth="1"/>
    <col min="8463" max="8475" width="16" style="33" customWidth="1"/>
    <col min="8476" max="8477" width="22" style="33" customWidth="1"/>
    <col min="8478" max="8707" width="9.140625" style="33"/>
    <col min="8708" max="8708" width="39.7109375" style="33" customWidth="1"/>
    <col min="8709" max="8709" width="53.28515625" style="33" customWidth="1"/>
    <col min="8710" max="8717" width="14.42578125" style="33" customWidth="1"/>
    <col min="8718" max="8718" width="15.7109375" style="33" customWidth="1"/>
    <col min="8719" max="8731" width="16" style="33" customWidth="1"/>
    <col min="8732" max="8733" width="22" style="33" customWidth="1"/>
    <col min="8734" max="8963" width="9.140625" style="33"/>
    <col min="8964" max="8964" width="39.7109375" style="33" customWidth="1"/>
    <col min="8965" max="8965" width="53.28515625" style="33" customWidth="1"/>
    <col min="8966" max="8973" width="14.42578125" style="33" customWidth="1"/>
    <col min="8974" max="8974" width="15.7109375" style="33" customWidth="1"/>
    <col min="8975" max="8987" width="16" style="33" customWidth="1"/>
    <col min="8988" max="8989" width="22" style="33" customWidth="1"/>
    <col min="8990" max="9219" width="9.140625" style="33"/>
    <col min="9220" max="9220" width="39.7109375" style="33" customWidth="1"/>
    <col min="9221" max="9221" width="53.28515625" style="33" customWidth="1"/>
    <col min="9222" max="9229" width="14.42578125" style="33" customWidth="1"/>
    <col min="9230" max="9230" width="15.7109375" style="33" customWidth="1"/>
    <col min="9231" max="9243" width="16" style="33" customWidth="1"/>
    <col min="9244" max="9245" width="22" style="33" customWidth="1"/>
    <col min="9246" max="9475" width="9.140625" style="33"/>
    <col min="9476" max="9476" width="39.7109375" style="33" customWidth="1"/>
    <col min="9477" max="9477" width="53.28515625" style="33" customWidth="1"/>
    <col min="9478" max="9485" width="14.42578125" style="33" customWidth="1"/>
    <col min="9486" max="9486" width="15.7109375" style="33" customWidth="1"/>
    <col min="9487" max="9499" width="16" style="33" customWidth="1"/>
    <col min="9500" max="9501" width="22" style="33" customWidth="1"/>
    <col min="9502" max="9731" width="9.140625" style="33"/>
    <col min="9732" max="9732" width="39.7109375" style="33" customWidth="1"/>
    <col min="9733" max="9733" width="53.28515625" style="33" customWidth="1"/>
    <col min="9734" max="9741" width="14.42578125" style="33" customWidth="1"/>
    <col min="9742" max="9742" width="15.7109375" style="33" customWidth="1"/>
    <col min="9743" max="9755" width="16" style="33" customWidth="1"/>
    <col min="9756" max="9757" width="22" style="33" customWidth="1"/>
    <col min="9758" max="9987" width="9.140625" style="33"/>
    <col min="9988" max="9988" width="39.7109375" style="33" customWidth="1"/>
    <col min="9989" max="9989" width="53.28515625" style="33" customWidth="1"/>
    <col min="9990" max="9997" width="14.42578125" style="33" customWidth="1"/>
    <col min="9998" max="9998" width="15.7109375" style="33" customWidth="1"/>
    <col min="9999" max="10011" width="16" style="33" customWidth="1"/>
    <col min="10012" max="10013" width="22" style="33" customWidth="1"/>
    <col min="10014" max="10243" width="9.140625" style="33"/>
    <col min="10244" max="10244" width="39.7109375" style="33" customWidth="1"/>
    <col min="10245" max="10245" width="53.28515625" style="33" customWidth="1"/>
    <col min="10246" max="10253" width="14.42578125" style="33" customWidth="1"/>
    <col min="10254" max="10254" width="15.7109375" style="33" customWidth="1"/>
    <col min="10255" max="10267" width="16" style="33" customWidth="1"/>
    <col min="10268" max="10269" width="22" style="33" customWidth="1"/>
    <col min="10270" max="10499" width="9.140625" style="33"/>
    <col min="10500" max="10500" width="39.7109375" style="33" customWidth="1"/>
    <col min="10501" max="10501" width="53.28515625" style="33" customWidth="1"/>
    <col min="10502" max="10509" width="14.42578125" style="33" customWidth="1"/>
    <col min="10510" max="10510" width="15.7109375" style="33" customWidth="1"/>
    <col min="10511" max="10523" width="16" style="33" customWidth="1"/>
    <col min="10524" max="10525" width="22" style="33" customWidth="1"/>
    <col min="10526" max="10755" width="9.140625" style="33"/>
    <col min="10756" max="10756" width="39.7109375" style="33" customWidth="1"/>
    <col min="10757" max="10757" width="53.28515625" style="33" customWidth="1"/>
    <col min="10758" max="10765" width="14.42578125" style="33" customWidth="1"/>
    <col min="10766" max="10766" width="15.7109375" style="33" customWidth="1"/>
    <col min="10767" max="10779" width="16" style="33" customWidth="1"/>
    <col min="10780" max="10781" width="22" style="33" customWidth="1"/>
    <col min="10782" max="11011" width="9.140625" style="33"/>
    <col min="11012" max="11012" width="39.7109375" style="33" customWidth="1"/>
    <col min="11013" max="11013" width="53.28515625" style="33" customWidth="1"/>
    <col min="11014" max="11021" width="14.42578125" style="33" customWidth="1"/>
    <col min="11022" max="11022" width="15.7109375" style="33" customWidth="1"/>
    <col min="11023" max="11035" width="16" style="33" customWidth="1"/>
    <col min="11036" max="11037" width="22" style="33" customWidth="1"/>
    <col min="11038" max="11267" width="9.140625" style="33"/>
    <col min="11268" max="11268" width="39.7109375" style="33" customWidth="1"/>
    <col min="11269" max="11269" width="53.28515625" style="33" customWidth="1"/>
    <col min="11270" max="11277" width="14.42578125" style="33" customWidth="1"/>
    <col min="11278" max="11278" width="15.7109375" style="33" customWidth="1"/>
    <col min="11279" max="11291" width="16" style="33" customWidth="1"/>
    <col min="11292" max="11293" width="22" style="33" customWidth="1"/>
    <col min="11294" max="11523" width="9.140625" style="33"/>
    <col min="11524" max="11524" width="39.7109375" style="33" customWidth="1"/>
    <col min="11525" max="11525" width="53.28515625" style="33" customWidth="1"/>
    <col min="11526" max="11533" width="14.42578125" style="33" customWidth="1"/>
    <col min="11534" max="11534" width="15.7109375" style="33" customWidth="1"/>
    <col min="11535" max="11547" width="16" style="33" customWidth="1"/>
    <col min="11548" max="11549" width="22" style="33" customWidth="1"/>
    <col min="11550" max="11779" width="9.140625" style="33"/>
    <col min="11780" max="11780" width="39.7109375" style="33" customWidth="1"/>
    <col min="11781" max="11781" width="53.28515625" style="33" customWidth="1"/>
    <col min="11782" max="11789" width="14.42578125" style="33" customWidth="1"/>
    <col min="11790" max="11790" width="15.7109375" style="33" customWidth="1"/>
    <col min="11791" max="11803" width="16" style="33" customWidth="1"/>
    <col min="11804" max="11805" width="22" style="33" customWidth="1"/>
    <col min="11806" max="12035" width="9.140625" style="33"/>
    <col min="12036" max="12036" width="39.7109375" style="33" customWidth="1"/>
    <col min="12037" max="12037" width="53.28515625" style="33" customWidth="1"/>
    <col min="12038" max="12045" width="14.42578125" style="33" customWidth="1"/>
    <col min="12046" max="12046" width="15.7109375" style="33" customWidth="1"/>
    <col min="12047" max="12059" width="16" style="33" customWidth="1"/>
    <col min="12060" max="12061" width="22" style="33" customWidth="1"/>
    <col min="12062" max="12291" width="9.140625" style="33"/>
    <col min="12292" max="12292" width="39.7109375" style="33" customWidth="1"/>
    <col min="12293" max="12293" width="53.28515625" style="33" customWidth="1"/>
    <col min="12294" max="12301" width="14.42578125" style="33" customWidth="1"/>
    <col min="12302" max="12302" width="15.7109375" style="33" customWidth="1"/>
    <col min="12303" max="12315" width="16" style="33" customWidth="1"/>
    <col min="12316" max="12317" width="22" style="33" customWidth="1"/>
    <col min="12318" max="12547" width="9.140625" style="33"/>
    <col min="12548" max="12548" width="39.7109375" style="33" customWidth="1"/>
    <col min="12549" max="12549" width="53.28515625" style="33" customWidth="1"/>
    <col min="12550" max="12557" width="14.42578125" style="33" customWidth="1"/>
    <col min="12558" max="12558" width="15.7109375" style="33" customWidth="1"/>
    <col min="12559" max="12571" width="16" style="33" customWidth="1"/>
    <col min="12572" max="12573" width="22" style="33" customWidth="1"/>
    <col min="12574" max="12803" width="9.140625" style="33"/>
    <col min="12804" max="12804" width="39.7109375" style="33" customWidth="1"/>
    <col min="12805" max="12805" width="53.28515625" style="33" customWidth="1"/>
    <col min="12806" max="12813" width="14.42578125" style="33" customWidth="1"/>
    <col min="12814" max="12814" width="15.7109375" style="33" customWidth="1"/>
    <col min="12815" max="12827" width="16" style="33" customWidth="1"/>
    <col min="12828" max="12829" width="22" style="33" customWidth="1"/>
    <col min="12830" max="13059" width="9.140625" style="33"/>
    <col min="13060" max="13060" width="39.7109375" style="33" customWidth="1"/>
    <col min="13061" max="13061" width="53.28515625" style="33" customWidth="1"/>
    <col min="13062" max="13069" width="14.42578125" style="33" customWidth="1"/>
    <col min="13070" max="13070" width="15.7109375" style="33" customWidth="1"/>
    <col min="13071" max="13083" width="16" style="33" customWidth="1"/>
    <col min="13084" max="13085" width="22" style="33" customWidth="1"/>
    <col min="13086" max="13315" width="9.140625" style="33"/>
    <col min="13316" max="13316" width="39.7109375" style="33" customWidth="1"/>
    <col min="13317" max="13317" width="53.28515625" style="33" customWidth="1"/>
    <col min="13318" max="13325" width="14.42578125" style="33" customWidth="1"/>
    <col min="13326" max="13326" width="15.7109375" style="33" customWidth="1"/>
    <col min="13327" max="13339" width="16" style="33" customWidth="1"/>
    <col min="13340" max="13341" width="22" style="33" customWidth="1"/>
    <col min="13342" max="13571" width="9.140625" style="33"/>
    <col min="13572" max="13572" width="39.7109375" style="33" customWidth="1"/>
    <col min="13573" max="13573" width="53.28515625" style="33" customWidth="1"/>
    <col min="13574" max="13581" width="14.42578125" style="33" customWidth="1"/>
    <col min="13582" max="13582" width="15.7109375" style="33" customWidth="1"/>
    <col min="13583" max="13595" width="16" style="33" customWidth="1"/>
    <col min="13596" max="13597" width="22" style="33" customWidth="1"/>
    <col min="13598" max="13827" width="9.140625" style="33"/>
    <col min="13828" max="13828" width="39.7109375" style="33" customWidth="1"/>
    <col min="13829" max="13829" width="53.28515625" style="33" customWidth="1"/>
    <col min="13830" max="13837" width="14.42578125" style="33" customWidth="1"/>
    <col min="13838" max="13838" width="15.7109375" style="33" customWidth="1"/>
    <col min="13839" max="13851" width="16" style="33" customWidth="1"/>
    <col min="13852" max="13853" width="22" style="33" customWidth="1"/>
    <col min="13854" max="14083" width="9.140625" style="33"/>
    <col min="14084" max="14084" width="39.7109375" style="33" customWidth="1"/>
    <col min="14085" max="14085" width="53.28515625" style="33" customWidth="1"/>
    <col min="14086" max="14093" width="14.42578125" style="33" customWidth="1"/>
    <col min="14094" max="14094" width="15.7109375" style="33" customWidth="1"/>
    <col min="14095" max="14107" width="16" style="33" customWidth="1"/>
    <col min="14108" max="14109" width="22" style="33" customWidth="1"/>
    <col min="14110" max="14339" width="9.140625" style="33"/>
    <col min="14340" max="14340" width="39.7109375" style="33" customWidth="1"/>
    <col min="14341" max="14341" width="53.28515625" style="33" customWidth="1"/>
    <col min="14342" max="14349" width="14.42578125" style="33" customWidth="1"/>
    <col min="14350" max="14350" width="15.7109375" style="33" customWidth="1"/>
    <col min="14351" max="14363" width="16" style="33" customWidth="1"/>
    <col min="14364" max="14365" width="22" style="33" customWidth="1"/>
    <col min="14366" max="14595" width="9.140625" style="33"/>
    <col min="14596" max="14596" width="39.7109375" style="33" customWidth="1"/>
    <col min="14597" max="14597" width="53.28515625" style="33" customWidth="1"/>
    <col min="14598" max="14605" width="14.42578125" style="33" customWidth="1"/>
    <col min="14606" max="14606" width="15.7109375" style="33" customWidth="1"/>
    <col min="14607" max="14619" width="16" style="33" customWidth="1"/>
    <col min="14620" max="14621" width="22" style="33" customWidth="1"/>
    <col min="14622" max="14851" width="9.140625" style="33"/>
    <col min="14852" max="14852" width="39.7109375" style="33" customWidth="1"/>
    <col min="14853" max="14853" width="53.28515625" style="33" customWidth="1"/>
    <col min="14854" max="14861" width="14.42578125" style="33" customWidth="1"/>
    <col min="14862" max="14862" width="15.7109375" style="33" customWidth="1"/>
    <col min="14863" max="14875" width="16" style="33" customWidth="1"/>
    <col min="14876" max="14877" width="22" style="33" customWidth="1"/>
    <col min="14878" max="15107" width="9.140625" style="33"/>
    <col min="15108" max="15108" width="39.7109375" style="33" customWidth="1"/>
    <col min="15109" max="15109" width="53.28515625" style="33" customWidth="1"/>
    <col min="15110" max="15117" width="14.42578125" style="33" customWidth="1"/>
    <col min="15118" max="15118" width="15.7109375" style="33" customWidth="1"/>
    <col min="15119" max="15131" width="16" style="33" customWidth="1"/>
    <col min="15132" max="15133" width="22" style="33" customWidth="1"/>
    <col min="15134" max="15363" width="9.140625" style="33"/>
    <col min="15364" max="15364" width="39.7109375" style="33" customWidth="1"/>
    <col min="15365" max="15365" width="53.28515625" style="33" customWidth="1"/>
    <col min="15366" max="15373" width="14.42578125" style="33" customWidth="1"/>
    <col min="15374" max="15374" width="15.7109375" style="33" customWidth="1"/>
    <col min="15375" max="15387" width="16" style="33" customWidth="1"/>
    <col min="15388" max="15389" width="22" style="33" customWidth="1"/>
    <col min="15390" max="15619" width="9.140625" style="33"/>
    <col min="15620" max="15620" width="39.7109375" style="33" customWidth="1"/>
    <col min="15621" max="15621" width="53.28515625" style="33" customWidth="1"/>
    <col min="15622" max="15629" width="14.42578125" style="33" customWidth="1"/>
    <col min="15630" max="15630" width="15.7109375" style="33" customWidth="1"/>
    <col min="15631" max="15643" width="16" style="33" customWidth="1"/>
    <col min="15644" max="15645" width="22" style="33" customWidth="1"/>
    <col min="15646" max="15875" width="9.140625" style="33"/>
    <col min="15876" max="15876" width="39.7109375" style="33" customWidth="1"/>
    <col min="15877" max="15877" width="53.28515625" style="33" customWidth="1"/>
    <col min="15878" max="15885" width="14.42578125" style="33" customWidth="1"/>
    <col min="15886" max="15886" width="15.7109375" style="33" customWidth="1"/>
    <col min="15887" max="15899" width="16" style="33" customWidth="1"/>
    <col min="15900" max="15901" width="22" style="33" customWidth="1"/>
    <col min="15902" max="16131" width="9.140625" style="33"/>
    <col min="16132" max="16132" width="39.7109375" style="33" customWidth="1"/>
    <col min="16133" max="16133" width="53.28515625" style="33" customWidth="1"/>
    <col min="16134" max="16141" width="14.42578125" style="33" customWidth="1"/>
    <col min="16142" max="16142" width="15.7109375" style="33" customWidth="1"/>
    <col min="16143" max="16155" width="16" style="33" customWidth="1"/>
    <col min="16156" max="16157" width="22" style="33" customWidth="1"/>
    <col min="16158" max="16384" width="9.140625" style="33"/>
  </cols>
  <sheetData>
    <row r="1" spans="1:29" ht="15" customHeight="1" x14ac:dyDescent="0.25"/>
    <row r="2" spans="1:29" ht="15" customHeight="1" x14ac:dyDescent="0.25"/>
    <row r="3" spans="1:29" customFormat="1" ht="26.25" x14ac:dyDescent="0.4">
      <c r="A3" s="90" t="s">
        <v>699</v>
      </c>
      <c r="AA3" s="467"/>
      <c r="AC3" s="619"/>
    </row>
    <row r="4" spans="1:29" customFormat="1" x14ac:dyDescent="0.25">
      <c r="A4" s="700" t="s">
        <v>820</v>
      </c>
      <c r="B4" s="700"/>
      <c r="C4" s="700"/>
      <c r="D4" s="700"/>
      <c r="E4" s="700"/>
      <c r="F4" s="700"/>
      <c r="G4" s="700"/>
      <c r="H4" s="700"/>
      <c r="I4" s="700"/>
      <c r="J4" s="700"/>
      <c r="K4" s="700"/>
      <c r="L4" s="700"/>
      <c r="M4" s="700"/>
      <c r="N4" s="700"/>
      <c r="O4" s="700"/>
      <c r="P4" s="700"/>
      <c r="Q4" s="700"/>
      <c r="R4" s="700"/>
      <c r="S4" s="700"/>
      <c r="T4" s="700"/>
      <c r="U4" s="700"/>
      <c r="V4" s="700"/>
      <c r="W4" s="700"/>
      <c r="X4" s="700"/>
      <c r="Y4" s="700"/>
      <c r="Z4" s="700"/>
      <c r="AA4" s="700"/>
      <c r="AB4" s="700"/>
      <c r="AC4" s="700"/>
    </row>
    <row r="5" spans="1:29" customFormat="1" x14ac:dyDescent="0.25">
      <c r="AA5" s="467"/>
      <c r="AC5" s="619"/>
    </row>
    <row r="6" spans="1:29" customFormat="1" ht="26.25" x14ac:dyDescent="0.4">
      <c r="A6" s="701" t="s">
        <v>700</v>
      </c>
      <c r="B6" s="702"/>
      <c r="C6" s="702"/>
      <c r="D6" s="702"/>
      <c r="E6" s="702"/>
      <c r="F6" s="702"/>
      <c r="G6" s="702"/>
      <c r="H6" s="702"/>
      <c r="I6" s="702"/>
      <c r="J6" s="702"/>
      <c r="K6" s="702"/>
      <c r="L6" s="702"/>
      <c r="M6" s="702"/>
      <c r="N6" s="702"/>
      <c r="O6" s="702"/>
      <c r="P6" s="702"/>
      <c r="Q6" s="702"/>
      <c r="R6" s="702"/>
      <c r="S6" s="702"/>
      <c r="T6" s="702"/>
      <c r="U6" s="702"/>
      <c r="V6" s="702"/>
      <c r="W6" s="702"/>
      <c r="X6" s="702"/>
      <c r="Y6" s="702"/>
      <c r="Z6" s="702"/>
      <c r="AA6" s="702"/>
      <c r="AB6" s="702"/>
      <c r="AC6" s="703"/>
    </row>
    <row r="7" spans="1:29" customFormat="1" ht="58.5" customHeight="1" x14ac:dyDescent="0.35">
      <c r="A7" s="54" t="s">
        <v>499</v>
      </c>
      <c r="B7" s="17"/>
      <c r="C7" s="17" t="s">
        <v>342</v>
      </c>
      <c r="D7" s="17" t="s">
        <v>343</v>
      </c>
      <c r="E7" s="17" t="s">
        <v>344</v>
      </c>
      <c r="F7" s="17" t="s">
        <v>345</v>
      </c>
      <c r="G7" s="17" t="s">
        <v>346</v>
      </c>
      <c r="H7" s="17" t="s">
        <v>347</v>
      </c>
      <c r="I7" s="17" t="s">
        <v>10</v>
      </c>
      <c r="J7" s="17" t="s">
        <v>348</v>
      </c>
      <c r="K7" s="17" t="s">
        <v>11</v>
      </c>
      <c r="L7" s="17" t="s">
        <v>25</v>
      </c>
      <c r="M7" s="17" t="s">
        <v>26</v>
      </c>
      <c r="N7" s="17" t="s">
        <v>27</v>
      </c>
      <c r="O7" s="17" t="s">
        <v>12</v>
      </c>
      <c r="P7" s="17" t="s">
        <v>13</v>
      </c>
      <c r="Q7" s="17" t="s">
        <v>14</v>
      </c>
      <c r="R7" s="17" t="s">
        <v>15</v>
      </c>
      <c r="S7" s="17" t="s">
        <v>16</v>
      </c>
      <c r="T7" s="17" t="s">
        <v>17</v>
      </c>
      <c r="U7" s="17" t="s">
        <v>18</v>
      </c>
      <c r="V7" s="17" t="s">
        <v>19</v>
      </c>
      <c r="W7" s="17" t="s">
        <v>497</v>
      </c>
      <c r="X7" s="17" t="s">
        <v>754</v>
      </c>
      <c r="Y7" s="20" t="s">
        <v>833</v>
      </c>
      <c r="Z7" s="20" t="s">
        <v>913</v>
      </c>
      <c r="AA7" s="20" t="s">
        <v>980</v>
      </c>
      <c r="AB7" s="20" t="s">
        <v>984</v>
      </c>
      <c r="AC7" s="620" t="s">
        <v>985</v>
      </c>
    </row>
    <row r="8" spans="1:29" s="2" customFormat="1" x14ac:dyDescent="0.25">
      <c r="A8" s="10" t="s">
        <v>339</v>
      </c>
      <c r="B8" s="10"/>
      <c r="C8" s="84" t="s">
        <v>125</v>
      </c>
      <c r="D8" s="84" t="s">
        <v>125</v>
      </c>
      <c r="E8" s="84" t="s">
        <v>125</v>
      </c>
      <c r="F8" s="84" t="s">
        <v>125</v>
      </c>
      <c r="G8" s="84" t="s">
        <v>125</v>
      </c>
      <c r="H8" s="84" t="s">
        <v>125</v>
      </c>
      <c r="I8" s="84" t="s">
        <v>125</v>
      </c>
      <c r="J8" s="84" t="s">
        <v>125</v>
      </c>
      <c r="K8" s="84">
        <v>38.4</v>
      </c>
      <c r="L8" s="84">
        <v>38.5</v>
      </c>
      <c r="M8" s="84">
        <v>42.5</v>
      </c>
      <c r="N8" s="84">
        <v>41.9</v>
      </c>
      <c r="O8" s="84">
        <v>48.6</v>
      </c>
      <c r="P8" s="84">
        <v>49.2</v>
      </c>
      <c r="Q8" s="84">
        <v>48.1</v>
      </c>
      <c r="R8" s="84">
        <v>54.4</v>
      </c>
      <c r="S8" s="84">
        <v>54.8</v>
      </c>
      <c r="T8" s="84">
        <v>54.2</v>
      </c>
      <c r="U8" s="84">
        <v>57.1</v>
      </c>
      <c r="V8" s="84">
        <v>86.7</v>
      </c>
      <c r="W8" s="84">
        <v>74.5</v>
      </c>
      <c r="X8" s="460">
        <v>13.4</v>
      </c>
      <c r="Y8" s="460">
        <v>13.7</v>
      </c>
      <c r="Z8" s="460">
        <v>16.7</v>
      </c>
      <c r="AA8" s="460">
        <v>13.8</v>
      </c>
      <c r="AB8" s="282">
        <f>($AA8-$K8)/$K8</f>
        <v>-0.640625</v>
      </c>
      <c r="AC8" s="621">
        <f>($AA8-$Z8)/$Z8</f>
        <v>-0.17365269461077837</v>
      </c>
    </row>
    <row r="9" spans="1:29" s="4" customFormat="1" x14ac:dyDescent="0.25">
      <c r="A9" s="30"/>
      <c r="B9" s="15" t="s">
        <v>357</v>
      </c>
      <c r="C9" s="247" t="s">
        <v>125</v>
      </c>
      <c r="D9" s="247" t="s">
        <v>125</v>
      </c>
      <c r="E9" s="247" t="s">
        <v>125</v>
      </c>
      <c r="F9" s="247" t="s">
        <v>125</v>
      </c>
      <c r="G9" s="247" t="s">
        <v>125</v>
      </c>
      <c r="H9" s="247" t="s">
        <v>125</v>
      </c>
      <c r="I9" s="247" t="s">
        <v>125</v>
      </c>
      <c r="J9" s="247" t="s">
        <v>125</v>
      </c>
      <c r="K9" s="247">
        <v>8.6</v>
      </c>
      <c r="L9" s="247">
        <v>9.6</v>
      </c>
      <c r="M9" s="247">
        <v>10.199999999999999</v>
      </c>
      <c r="N9" s="247">
        <v>10.199999999999999</v>
      </c>
      <c r="O9" s="247">
        <v>10.9</v>
      </c>
      <c r="P9" s="247">
        <v>11.4</v>
      </c>
      <c r="Q9" s="247">
        <v>11.5</v>
      </c>
      <c r="R9" s="247">
        <v>13.9</v>
      </c>
      <c r="S9" s="247">
        <v>14.3</v>
      </c>
      <c r="T9" s="247">
        <v>15.4</v>
      </c>
      <c r="U9" s="247">
        <v>15</v>
      </c>
      <c r="V9" s="247">
        <v>17.5</v>
      </c>
      <c r="W9" s="386">
        <v>22.1</v>
      </c>
      <c r="X9" s="462">
        <v>0</v>
      </c>
      <c r="Y9" s="462">
        <v>0</v>
      </c>
      <c r="Z9" s="462">
        <v>0</v>
      </c>
      <c r="AA9" s="462">
        <v>0</v>
      </c>
      <c r="AB9" s="105" t="s">
        <v>125</v>
      </c>
      <c r="AC9" s="622" t="s">
        <v>125</v>
      </c>
    </row>
    <row r="10" spans="1:29" s="4" customFormat="1" x14ac:dyDescent="0.25">
      <c r="A10" s="30"/>
      <c r="B10" s="15" t="s">
        <v>358</v>
      </c>
      <c r="C10" s="247" t="s">
        <v>125</v>
      </c>
      <c r="D10" s="247" t="s">
        <v>125</v>
      </c>
      <c r="E10" s="247" t="s">
        <v>125</v>
      </c>
      <c r="F10" s="247" t="s">
        <v>125</v>
      </c>
      <c r="G10" s="247" t="s">
        <v>125</v>
      </c>
      <c r="H10" s="247" t="s">
        <v>125</v>
      </c>
      <c r="I10" s="247" t="s">
        <v>125</v>
      </c>
      <c r="J10" s="247" t="s">
        <v>125</v>
      </c>
      <c r="K10" s="247">
        <v>6.9</v>
      </c>
      <c r="L10" s="247">
        <v>7.1</v>
      </c>
      <c r="M10" s="247">
        <v>7.7</v>
      </c>
      <c r="N10" s="247">
        <v>8.1999999999999993</v>
      </c>
      <c r="O10" s="247">
        <v>9.5</v>
      </c>
      <c r="P10" s="247">
        <v>9.9</v>
      </c>
      <c r="Q10" s="247">
        <v>10.4</v>
      </c>
      <c r="R10" s="247">
        <v>11.8</v>
      </c>
      <c r="S10" s="247">
        <v>12.1</v>
      </c>
      <c r="T10" s="247">
        <v>12.6</v>
      </c>
      <c r="U10" s="247">
        <v>12.8</v>
      </c>
      <c r="V10" s="247">
        <v>15</v>
      </c>
      <c r="W10" s="247">
        <v>18</v>
      </c>
      <c r="X10" s="462">
        <v>0.2</v>
      </c>
      <c r="Y10" s="462">
        <v>0.2</v>
      </c>
      <c r="Z10" s="462">
        <v>0.3</v>
      </c>
      <c r="AA10" s="462">
        <v>0</v>
      </c>
      <c r="AB10" s="105" t="s">
        <v>125</v>
      </c>
      <c r="AC10" s="622" t="s">
        <v>125</v>
      </c>
    </row>
    <row r="11" spans="1:29" s="4" customFormat="1" x14ac:dyDescent="0.25">
      <c r="A11" s="30"/>
      <c r="B11" s="15" t="s">
        <v>359</v>
      </c>
      <c r="C11" s="247" t="s">
        <v>125</v>
      </c>
      <c r="D11" s="247" t="s">
        <v>125</v>
      </c>
      <c r="E11" s="247" t="s">
        <v>125</v>
      </c>
      <c r="F11" s="247" t="s">
        <v>125</v>
      </c>
      <c r="G11" s="247" t="s">
        <v>125</v>
      </c>
      <c r="H11" s="247" t="s">
        <v>125</v>
      </c>
      <c r="I11" s="247" t="s">
        <v>125</v>
      </c>
      <c r="J11" s="247" t="s">
        <v>125</v>
      </c>
      <c r="K11" s="247">
        <v>10</v>
      </c>
      <c r="L11" s="247">
        <v>10.4</v>
      </c>
      <c r="M11" s="247">
        <v>11.2</v>
      </c>
      <c r="N11" s="247">
        <v>11.7</v>
      </c>
      <c r="O11" s="247">
        <v>12.8</v>
      </c>
      <c r="P11" s="247">
        <v>14.1</v>
      </c>
      <c r="Q11" s="247">
        <v>15.3</v>
      </c>
      <c r="R11" s="247">
        <v>17.3</v>
      </c>
      <c r="S11" s="247">
        <v>18.8</v>
      </c>
      <c r="T11" s="247">
        <v>19.7</v>
      </c>
      <c r="U11" s="247">
        <v>21.2</v>
      </c>
      <c r="V11" s="247">
        <v>22.9</v>
      </c>
      <c r="W11" s="247">
        <v>24.8</v>
      </c>
      <c r="X11" s="473">
        <v>0.09</v>
      </c>
      <c r="Y11" s="465">
        <v>0.09</v>
      </c>
      <c r="Z11" s="465">
        <v>0.03</v>
      </c>
      <c r="AA11" s="465">
        <v>0</v>
      </c>
      <c r="AB11" s="105" t="s">
        <v>125</v>
      </c>
      <c r="AC11" s="622" t="s">
        <v>125</v>
      </c>
    </row>
    <row r="12" spans="1:29" s="4" customFormat="1" x14ac:dyDescent="0.25">
      <c r="A12" s="30"/>
      <c r="B12" s="15" t="s">
        <v>360</v>
      </c>
      <c r="C12" s="247" t="s">
        <v>125</v>
      </c>
      <c r="D12" s="247" t="s">
        <v>125</v>
      </c>
      <c r="E12" s="247" t="s">
        <v>125</v>
      </c>
      <c r="F12" s="247" t="s">
        <v>125</v>
      </c>
      <c r="G12" s="247" t="s">
        <v>125</v>
      </c>
      <c r="H12" s="247" t="s">
        <v>125</v>
      </c>
      <c r="I12" s="247" t="s">
        <v>125</v>
      </c>
      <c r="J12" s="247" t="s">
        <v>125</v>
      </c>
      <c r="K12" s="247">
        <v>4</v>
      </c>
      <c r="L12" s="247">
        <v>4</v>
      </c>
      <c r="M12" s="247">
        <v>4.4000000000000004</v>
      </c>
      <c r="N12" s="247">
        <v>4.5999999999999996</v>
      </c>
      <c r="O12" s="247">
        <v>5</v>
      </c>
      <c r="P12" s="247">
        <v>5.3</v>
      </c>
      <c r="Q12" s="247">
        <v>5.6</v>
      </c>
      <c r="R12" s="247">
        <v>5.6</v>
      </c>
      <c r="S12" s="247">
        <v>4.7</v>
      </c>
      <c r="T12" s="247">
        <v>4.4000000000000004</v>
      </c>
      <c r="U12" s="247">
        <v>4.4000000000000004</v>
      </c>
      <c r="V12" s="247">
        <v>4.9000000000000004</v>
      </c>
      <c r="W12" s="247">
        <v>5.4</v>
      </c>
      <c r="X12" s="248">
        <v>0.7</v>
      </c>
      <c r="Y12" s="462">
        <v>1</v>
      </c>
      <c r="Z12" s="462">
        <v>1.4</v>
      </c>
      <c r="AA12" s="462">
        <v>2.6</v>
      </c>
      <c r="AB12" s="282">
        <f>($AA12-$K12)/$K12</f>
        <v>-0.35</v>
      </c>
      <c r="AC12" s="621">
        <f>($AA12-$Z12)/$Z12</f>
        <v>0.85714285714285732</v>
      </c>
    </row>
    <row r="13" spans="1:29" s="4" customFormat="1" x14ac:dyDescent="0.25">
      <c r="A13" s="30"/>
      <c r="B13" s="15" t="s">
        <v>361</v>
      </c>
      <c r="C13" s="247" t="s">
        <v>125</v>
      </c>
      <c r="D13" s="247" t="s">
        <v>125</v>
      </c>
      <c r="E13" s="247" t="s">
        <v>125</v>
      </c>
      <c r="F13" s="247" t="s">
        <v>125</v>
      </c>
      <c r="G13" s="247" t="s">
        <v>125</v>
      </c>
      <c r="H13" s="247" t="s">
        <v>125</v>
      </c>
      <c r="I13" s="247" t="s">
        <v>125</v>
      </c>
      <c r="J13" s="247" t="s">
        <v>125</v>
      </c>
      <c r="K13" s="247">
        <v>8.4</v>
      </c>
      <c r="L13" s="247">
        <v>6.9</v>
      </c>
      <c r="M13" s="247">
        <v>8.4</v>
      </c>
      <c r="N13" s="247">
        <v>0.6</v>
      </c>
      <c r="O13" s="247">
        <v>9.1</v>
      </c>
      <c r="P13" s="247">
        <v>7.1</v>
      </c>
      <c r="Q13" s="247">
        <v>4.0999999999999996</v>
      </c>
      <c r="R13" s="247">
        <v>5.6</v>
      </c>
      <c r="S13" s="247">
        <v>4.5999999999999996</v>
      </c>
      <c r="T13" s="247">
        <v>1.9</v>
      </c>
      <c r="U13" s="247">
        <v>3.5</v>
      </c>
      <c r="V13" s="247">
        <v>26.4</v>
      </c>
      <c r="W13" s="247">
        <v>4.2</v>
      </c>
      <c r="X13" s="248">
        <v>12.4</v>
      </c>
      <c r="Y13" s="462">
        <v>12.5</v>
      </c>
      <c r="Z13" s="462">
        <v>15.1</v>
      </c>
      <c r="AA13" s="462">
        <v>11</v>
      </c>
      <c r="AB13" s="282">
        <f>($AA13-$K13)/$K13</f>
        <v>0.30952380952380948</v>
      </c>
      <c r="AC13" s="621">
        <f>($AA13-$Z13)/$Z13</f>
        <v>-0.27152317880794702</v>
      </c>
    </row>
    <row r="14" spans="1:29" s="4" customFormat="1" x14ac:dyDescent="0.25">
      <c r="A14" s="30"/>
      <c r="B14" s="15" t="s">
        <v>362</v>
      </c>
      <c r="C14" s="247" t="s">
        <v>125</v>
      </c>
      <c r="D14" s="247" t="s">
        <v>125</v>
      </c>
      <c r="E14" s="247" t="s">
        <v>125</v>
      </c>
      <c r="F14" s="247" t="s">
        <v>125</v>
      </c>
      <c r="G14" s="247" t="s">
        <v>125</v>
      </c>
      <c r="H14" s="247" t="s">
        <v>125</v>
      </c>
      <c r="I14" s="247" t="s">
        <v>125</v>
      </c>
      <c r="J14" s="247" t="s">
        <v>125</v>
      </c>
      <c r="K14" s="247">
        <v>0.5</v>
      </c>
      <c r="L14" s="247">
        <v>0.5</v>
      </c>
      <c r="M14" s="247">
        <v>0.6</v>
      </c>
      <c r="N14" s="247">
        <v>0.6</v>
      </c>
      <c r="O14" s="247">
        <v>1.3</v>
      </c>
      <c r="P14" s="247">
        <v>1.4</v>
      </c>
      <c r="Q14" s="247">
        <v>1.1000000000000001</v>
      </c>
      <c r="R14" s="247">
        <v>0.2</v>
      </c>
      <c r="S14" s="247">
        <v>0.4</v>
      </c>
      <c r="T14" s="247">
        <v>0.2</v>
      </c>
      <c r="U14" s="247">
        <v>0.2</v>
      </c>
      <c r="V14" s="247">
        <v>0.1</v>
      </c>
      <c r="W14" s="247">
        <v>0.1</v>
      </c>
      <c r="X14" s="462">
        <v>0</v>
      </c>
      <c r="Y14" s="462">
        <v>0</v>
      </c>
      <c r="Z14" s="462">
        <v>0</v>
      </c>
      <c r="AA14" s="462">
        <v>0.16</v>
      </c>
      <c r="AB14" s="282">
        <f>($AA14-$K14)/$K14</f>
        <v>-0.67999999999999994</v>
      </c>
      <c r="AC14" s="622" t="s">
        <v>125</v>
      </c>
    </row>
    <row r="15" spans="1:29" s="2" customFormat="1" x14ac:dyDescent="0.25">
      <c r="A15" s="10" t="s">
        <v>976</v>
      </c>
      <c r="B15" s="10"/>
      <c r="C15" s="84" t="s">
        <v>125</v>
      </c>
      <c r="D15" s="84" t="s">
        <v>125</v>
      </c>
      <c r="E15" s="84" t="s">
        <v>125</v>
      </c>
      <c r="F15" s="84" t="s">
        <v>125</v>
      </c>
      <c r="G15" s="84" t="s">
        <v>125</v>
      </c>
      <c r="H15" s="84" t="s">
        <v>125</v>
      </c>
      <c r="I15" s="84" t="s">
        <v>125</v>
      </c>
      <c r="J15" s="84" t="s">
        <v>125</v>
      </c>
      <c r="K15" s="84">
        <v>115.2</v>
      </c>
      <c r="L15" s="84">
        <v>119.6</v>
      </c>
      <c r="M15" s="84">
        <v>125.3</v>
      </c>
      <c r="N15" s="84">
        <v>125</v>
      </c>
      <c r="O15" s="84">
        <v>134.5</v>
      </c>
      <c r="P15" s="84">
        <v>129.4</v>
      </c>
      <c r="Q15" s="84">
        <v>132.69999999999999</v>
      </c>
      <c r="R15" s="84">
        <v>130.9</v>
      </c>
      <c r="S15" s="84">
        <v>129.9</v>
      </c>
      <c r="T15" s="84">
        <v>121.2</v>
      </c>
      <c r="U15" s="84">
        <v>101.44</v>
      </c>
      <c r="V15" s="84">
        <v>99.85</v>
      </c>
      <c r="W15" s="84">
        <v>181</v>
      </c>
      <c r="X15" s="460">
        <v>90.2</v>
      </c>
      <c r="Y15" s="460">
        <v>87.8</v>
      </c>
      <c r="Z15" s="460">
        <v>89.1</v>
      </c>
      <c r="AA15" s="460">
        <v>91.3</v>
      </c>
      <c r="AB15" s="282">
        <f>($AA15-$K15)/$K15</f>
        <v>-0.20746527777777782</v>
      </c>
      <c r="AC15" s="621">
        <f>($AA15-$Z15)/$Z15</f>
        <v>2.4691358024691391E-2</v>
      </c>
    </row>
    <row r="16" spans="1:29" s="4" customFormat="1" x14ac:dyDescent="0.25">
      <c r="A16" s="15" t="s">
        <v>979</v>
      </c>
      <c r="C16" s="56" t="s">
        <v>125</v>
      </c>
      <c r="D16" s="56" t="s">
        <v>125</v>
      </c>
      <c r="E16" s="56" t="s">
        <v>125</v>
      </c>
      <c r="F16" s="56" t="s">
        <v>125</v>
      </c>
      <c r="G16" s="56" t="s">
        <v>125</v>
      </c>
      <c r="H16" s="56" t="s">
        <v>125</v>
      </c>
      <c r="I16" s="56" t="s">
        <v>125</v>
      </c>
      <c r="J16" s="56" t="s">
        <v>125</v>
      </c>
      <c r="K16" s="472">
        <v>155.30001752517558</v>
      </c>
      <c r="L16" s="472">
        <v>157.95242937703881</v>
      </c>
      <c r="M16" s="472">
        <v>161.13890353528208</v>
      </c>
      <c r="N16" s="472">
        <v>156.64749301352182</v>
      </c>
      <c r="O16" s="472">
        <v>163.6870352566053</v>
      </c>
      <c r="P16" s="472">
        <v>153.67258476337511</v>
      </c>
      <c r="Q16" s="472">
        <v>153.42636806141678</v>
      </c>
      <c r="R16" s="472">
        <v>149.23161110857768</v>
      </c>
      <c r="S16" s="472">
        <v>145.3865783229619</v>
      </c>
      <c r="T16" s="472">
        <v>133.89010406310067</v>
      </c>
      <c r="U16" s="472">
        <v>109.84893605501109</v>
      </c>
      <c r="V16" s="472">
        <v>106.17935112027988</v>
      </c>
      <c r="W16" s="472">
        <v>190.03223198630928</v>
      </c>
      <c r="X16" s="473">
        <v>93.949525565311589</v>
      </c>
      <c r="Y16" s="473">
        <v>89.46676584774346</v>
      </c>
      <c r="Z16" s="473">
        <v>89.1</v>
      </c>
      <c r="AA16" s="629" t="s">
        <v>125</v>
      </c>
      <c r="AB16" s="105" t="s">
        <v>125</v>
      </c>
      <c r="AC16" s="623" t="s">
        <v>125</v>
      </c>
    </row>
    <row r="17" spans="1:29" customFormat="1" ht="56.25" customHeight="1" x14ac:dyDescent="0.35">
      <c r="A17" s="54" t="s">
        <v>690</v>
      </c>
      <c r="B17" s="18"/>
      <c r="C17" s="17" t="s">
        <v>342</v>
      </c>
      <c r="D17" s="17" t="s">
        <v>343</v>
      </c>
      <c r="E17" s="17" t="s">
        <v>344</v>
      </c>
      <c r="F17" s="17" t="s">
        <v>345</v>
      </c>
      <c r="G17" s="17" t="s">
        <v>346</v>
      </c>
      <c r="H17" s="17" t="s">
        <v>347</v>
      </c>
      <c r="I17" s="17" t="s">
        <v>10</v>
      </c>
      <c r="J17" s="17" t="s">
        <v>348</v>
      </c>
      <c r="K17" s="17" t="s">
        <v>11</v>
      </c>
      <c r="L17" s="17" t="s">
        <v>25</v>
      </c>
      <c r="M17" s="17" t="s">
        <v>26</v>
      </c>
      <c r="N17" s="17" t="s">
        <v>27</v>
      </c>
      <c r="O17" s="17" t="s">
        <v>12</v>
      </c>
      <c r="P17" s="17" t="s">
        <v>13</v>
      </c>
      <c r="Q17" s="17" t="s">
        <v>14</v>
      </c>
      <c r="R17" s="17" t="s">
        <v>15</v>
      </c>
      <c r="S17" s="17" t="s">
        <v>16</v>
      </c>
      <c r="T17" s="17" t="s">
        <v>17</v>
      </c>
      <c r="U17" s="17" t="s">
        <v>18</v>
      </c>
      <c r="V17" s="17" t="s">
        <v>19</v>
      </c>
      <c r="W17" s="17" t="s">
        <v>497</v>
      </c>
      <c r="X17" s="17" t="s">
        <v>746</v>
      </c>
      <c r="Y17" s="17" t="s">
        <v>833</v>
      </c>
      <c r="Z17" s="20" t="s">
        <v>913</v>
      </c>
      <c r="AA17" s="20" t="s">
        <v>980</v>
      </c>
      <c r="AB17" s="20" t="s">
        <v>984</v>
      </c>
      <c r="AC17" s="620" t="s">
        <v>985</v>
      </c>
    </row>
    <row r="18" spans="1:29" s="2" customFormat="1" x14ac:dyDescent="0.25">
      <c r="A18" s="10" t="s">
        <v>977</v>
      </c>
      <c r="B18" s="10"/>
      <c r="C18" s="84">
        <v>42.036999999999999</v>
      </c>
      <c r="D18" s="84">
        <v>40.106999999999999</v>
      </c>
      <c r="E18" s="84">
        <v>40.840000000000003</v>
      </c>
      <c r="F18" s="84">
        <v>36.5</v>
      </c>
      <c r="G18" s="84">
        <v>35.503999999999998</v>
      </c>
      <c r="H18" s="84">
        <v>35.052999999999997</v>
      </c>
      <c r="I18" s="84">
        <v>34.238999999999997</v>
      </c>
      <c r="J18" s="84">
        <v>33.725999999999999</v>
      </c>
      <c r="K18" s="84">
        <v>39.122999999999998</v>
      </c>
      <c r="L18" s="84">
        <v>35.667000000000002</v>
      </c>
      <c r="M18" s="84">
        <v>34.996000000000002</v>
      </c>
      <c r="N18" s="84">
        <v>35.841999999999999</v>
      </c>
      <c r="O18" s="84">
        <v>34.136000000000003</v>
      </c>
      <c r="P18" s="84">
        <v>32.597999999999999</v>
      </c>
      <c r="Q18" s="84">
        <v>29.3</v>
      </c>
      <c r="R18" s="84">
        <v>32.299999999999997</v>
      </c>
      <c r="S18" s="84">
        <v>34.799999999999997</v>
      </c>
      <c r="T18" s="84">
        <v>30.8</v>
      </c>
      <c r="U18" s="84">
        <v>19.600000000000001</v>
      </c>
      <c r="V18" s="84">
        <v>17.8</v>
      </c>
      <c r="W18" s="84">
        <v>19.399999999999999</v>
      </c>
      <c r="X18" s="461">
        <v>19.399999999999999</v>
      </c>
      <c r="Y18" s="461">
        <v>19.899999999999999</v>
      </c>
      <c r="Z18" s="426">
        <v>20.100000000000001</v>
      </c>
      <c r="AA18" s="426">
        <v>20.399999999999999</v>
      </c>
      <c r="AB18" s="254">
        <f>($AA18-$K18)/$K18</f>
        <v>-0.4785675945096235</v>
      </c>
      <c r="AC18" s="624">
        <f>($AA18-$Z18)/$Z18</f>
        <v>1.4925373134328216E-2</v>
      </c>
    </row>
    <row r="19" spans="1:29" customFormat="1" x14ac:dyDescent="0.25">
      <c r="A19" s="15" t="s">
        <v>978</v>
      </c>
      <c r="B19" s="6"/>
      <c r="C19" s="500">
        <v>65.502654612840232</v>
      </c>
      <c r="D19" s="500">
        <v>60.633043625495297</v>
      </c>
      <c r="E19" s="500">
        <v>59.640855154063694</v>
      </c>
      <c r="F19" s="500">
        <v>52.952539291872228</v>
      </c>
      <c r="G19" s="500">
        <v>50.851341751266126</v>
      </c>
      <c r="H19" s="500">
        <v>50.014178983357972</v>
      </c>
      <c r="I19" s="500">
        <v>47.775676600572027</v>
      </c>
      <c r="J19" s="500">
        <v>46.593298500493198</v>
      </c>
      <c r="K19" s="500">
        <v>52.741270789211519</v>
      </c>
      <c r="L19" s="500">
        <v>47.104425573502034</v>
      </c>
      <c r="M19" s="500">
        <v>45.005853037165267</v>
      </c>
      <c r="N19" s="500">
        <v>44.916334836100233</v>
      </c>
      <c r="O19" s="500">
        <v>41.543711046305553</v>
      </c>
      <c r="P19" s="500">
        <v>38.712814935750302</v>
      </c>
      <c r="Q19" s="500">
        <v>33.876494164398125</v>
      </c>
      <c r="R19" s="500">
        <v>36.823541985820647</v>
      </c>
      <c r="S19" s="500">
        <v>38.948916481435461</v>
      </c>
      <c r="T19" s="500">
        <v>34.024699390952357</v>
      </c>
      <c r="U19" s="500">
        <v>21.224783725139051</v>
      </c>
      <c r="V19" s="500">
        <v>18.928316974872128</v>
      </c>
      <c r="W19" s="500">
        <v>20.368026083672163</v>
      </c>
      <c r="X19" s="501">
        <v>20.20651264235045</v>
      </c>
      <c r="Y19" s="501">
        <v>20.277842101334691</v>
      </c>
      <c r="Z19" s="502">
        <v>20.100000000000001</v>
      </c>
      <c r="AA19" s="502">
        <f>SUM(AA20:AA26)</f>
        <v>20.399999999999999</v>
      </c>
      <c r="AB19" s="254">
        <f>($AA19-$K19)/$K19</f>
        <v>-0.61320613449888817</v>
      </c>
      <c r="AC19" s="624">
        <f t="shared" ref="AC19:AC26" si="0">($AA19-$Z19)/$Z19</f>
        <v>1.4925373134328216E-2</v>
      </c>
    </row>
    <row r="20" spans="1:29" customFormat="1" x14ac:dyDescent="0.25">
      <c r="A20" s="9"/>
      <c r="B20" s="9" t="s">
        <v>349</v>
      </c>
      <c r="C20" s="247" t="s">
        <v>125</v>
      </c>
      <c r="D20" s="247" t="s">
        <v>125</v>
      </c>
      <c r="E20" s="247" t="s">
        <v>125</v>
      </c>
      <c r="F20" s="247" t="s">
        <v>125</v>
      </c>
      <c r="G20" s="247" t="s">
        <v>125</v>
      </c>
      <c r="H20" s="247" t="s">
        <v>125</v>
      </c>
      <c r="I20" s="247" t="s">
        <v>125</v>
      </c>
      <c r="J20" s="247" t="s">
        <v>125</v>
      </c>
      <c r="K20" s="247">
        <v>9.4</v>
      </c>
      <c r="L20" s="247">
        <v>6.7</v>
      </c>
      <c r="M20" s="247">
        <v>6</v>
      </c>
      <c r="N20" s="247">
        <v>6.6</v>
      </c>
      <c r="O20" s="247">
        <v>7.7</v>
      </c>
      <c r="P20" s="247">
        <v>5.8</v>
      </c>
      <c r="Q20" s="247">
        <v>7.1</v>
      </c>
      <c r="R20" s="247">
        <v>9</v>
      </c>
      <c r="S20" s="247">
        <v>12.3</v>
      </c>
      <c r="T20" s="247">
        <v>12.1</v>
      </c>
      <c r="U20" s="247">
        <v>7.7</v>
      </c>
      <c r="V20" s="247">
        <v>7.8</v>
      </c>
      <c r="W20" s="247">
        <v>7.6</v>
      </c>
      <c r="X20" s="472">
        <v>10.199999999999999</v>
      </c>
      <c r="Y20" s="472">
        <v>10.1</v>
      </c>
      <c r="Z20" s="472">
        <v>10.199999999999999</v>
      </c>
      <c r="AA20" s="472">
        <v>11.6</v>
      </c>
      <c r="AB20" s="254">
        <f t="shared" ref="AB20:AB26" si="1">($AA20-$K20)/$K20</f>
        <v>0.23404255319148928</v>
      </c>
      <c r="AC20" s="624">
        <f t="shared" si="0"/>
        <v>0.13725490196078435</v>
      </c>
    </row>
    <row r="21" spans="1:29" customFormat="1" x14ac:dyDescent="0.25">
      <c r="A21" s="9"/>
      <c r="B21" s="9" t="s">
        <v>350</v>
      </c>
      <c r="C21" s="247" t="s">
        <v>125</v>
      </c>
      <c r="D21" s="247" t="s">
        <v>125</v>
      </c>
      <c r="E21" s="247" t="s">
        <v>125</v>
      </c>
      <c r="F21" s="247" t="s">
        <v>125</v>
      </c>
      <c r="G21" s="247" t="s">
        <v>125</v>
      </c>
      <c r="H21" s="247" t="s">
        <v>125</v>
      </c>
      <c r="I21" s="247" t="s">
        <v>125</v>
      </c>
      <c r="J21" s="247" t="s">
        <v>125</v>
      </c>
      <c r="K21" s="247">
        <v>6.9</v>
      </c>
      <c r="L21" s="247">
        <v>8.5</v>
      </c>
      <c r="M21" s="247">
        <v>8.3000000000000007</v>
      </c>
      <c r="N21" s="247">
        <v>8.1</v>
      </c>
      <c r="O21" s="247">
        <v>5.2</v>
      </c>
      <c r="P21" s="247">
        <v>5</v>
      </c>
      <c r="Q21" s="247">
        <v>1.8</v>
      </c>
      <c r="R21" s="247">
        <v>2.2999999999999998</v>
      </c>
      <c r="S21" s="247">
        <v>2.9</v>
      </c>
      <c r="T21" s="247">
        <v>2.2999999999999998</v>
      </c>
      <c r="U21" s="247">
        <v>1.9</v>
      </c>
      <c r="V21" s="247">
        <v>0.9</v>
      </c>
      <c r="W21" s="247">
        <v>1.7</v>
      </c>
      <c r="X21" s="472">
        <v>0.5</v>
      </c>
      <c r="Y21" s="472">
        <v>0.2</v>
      </c>
      <c r="Z21" s="472">
        <v>0.4</v>
      </c>
      <c r="AA21" s="472">
        <v>0.2</v>
      </c>
      <c r="AB21" s="254">
        <f t="shared" si="1"/>
        <v>-0.97101449275362317</v>
      </c>
      <c r="AC21" s="624">
        <f t="shared" si="0"/>
        <v>-0.5</v>
      </c>
    </row>
    <row r="22" spans="1:29" customFormat="1" x14ac:dyDescent="0.25">
      <c r="A22" s="9"/>
      <c r="B22" s="9" t="s">
        <v>351</v>
      </c>
      <c r="C22" s="247" t="s">
        <v>125</v>
      </c>
      <c r="D22" s="247" t="s">
        <v>125</v>
      </c>
      <c r="E22" s="247" t="s">
        <v>125</v>
      </c>
      <c r="F22" s="247" t="s">
        <v>125</v>
      </c>
      <c r="G22" s="247" t="s">
        <v>125</v>
      </c>
      <c r="H22" s="247" t="s">
        <v>125</v>
      </c>
      <c r="I22" s="247" t="s">
        <v>125</v>
      </c>
      <c r="J22" s="247" t="s">
        <v>125</v>
      </c>
      <c r="K22" s="247">
        <v>2.1</v>
      </c>
      <c r="L22" s="247">
        <v>2.1</v>
      </c>
      <c r="M22" s="247">
        <v>2</v>
      </c>
      <c r="N22" s="247">
        <v>0.9</v>
      </c>
      <c r="O22" s="247">
        <v>0.9</v>
      </c>
      <c r="P22" s="247">
        <v>0.7</v>
      </c>
      <c r="Q22" s="247">
        <v>1.3</v>
      </c>
      <c r="R22" s="247">
        <v>1.1000000000000001</v>
      </c>
      <c r="S22" s="247">
        <v>0.2</v>
      </c>
      <c r="T22" s="247">
        <v>0.03</v>
      </c>
      <c r="U22" s="247">
        <v>6.7999999999999996E-3</v>
      </c>
      <c r="V22" s="247">
        <v>0</v>
      </c>
      <c r="W22" s="462">
        <v>0</v>
      </c>
      <c r="X22" s="462">
        <v>0</v>
      </c>
      <c r="Y22" s="462">
        <v>0</v>
      </c>
      <c r="Z22" s="462">
        <v>0</v>
      </c>
      <c r="AA22" s="462">
        <v>0</v>
      </c>
      <c r="AB22" s="21" t="s">
        <v>125</v>
      </c>
      <c r="AC22" s="628" t="s">
        <v>125</v>
      </c>
    </row>
    <row r="23" spans="1:29" customFormat="1" x14ac:dyDescent="0.25">
      <c r="A23" s="9"/>
      <c r="B23" s="9" t="s">
        <v>352</v>
      </c>
      <c r="C23" s="247" t="s">
        <v>125</v>
      </c>
      <c r="D23" s="247" t="s">
        <v>125</v>
      </c>
      <c r="E23" s="247" t="s">
        <v>125</v>
      </c>
      <c r="F23" s="247" t="s">
        <v>125</v>
      </c>
      <c r="G23" s="247" t="s">
        <v>125</v>
      </c>
      <c r="H23" s="247" t="s">
        <v>125</v>
      </c>
      <c r="I23" s="247" t="s">
        <v>125</v>
      </c>
      <c r="J23" s="247" t="s">
        <v>125</v>
      </c>
      <c r="K23" s="247">
        <v>7.4</v>
      </c>
      <c r="L23" s="247">
        <v>6.4</v>
      </c>
      <c r="M23" s="247">
        <v>6.5</v>
      </c>
      <c r="N23" s="247">
        <v>8</v>
      </c>
      <c r="O23" s="247">
        <v>8.5</v>
      </c>
      <c r="P23" s="247">
        <v>8.1</v>
      </c>
      <c r="Q23" s="247">
        <v>7.7</v>
      </c>
      <c r="R23" s="247">
        <v>8.4</v>
      </c>
      <c r="S23" s="247">
        <v>8.6999999999999993</v>
      </c>
      <c r="T23" s="247">
        <v>5.3</v>
      </c>
      <c r="U23" s="247">
        <v>1.6</v>
      </c>
      <c r="V23" s="247">
        <v>0.3</v>
      </c>
      <c r="W23" s="247">
        <v>0.3</v>
      </c>
      <c r="X23" s="462">
        <v>0.2</v>
      </c>
      <c r="Y23" s="462">
        <v>0</v>
      </c>
      <c r="Z23" s="472">
        <v>0</v>
      </c>
      <c r="AA23" s="472">
        <v>0.3</v>
      </c>
      <c r="AB23" s="254">
        <f t="shared" si="1"/>
        <v>-0.95945945945945954</v>
      </c>
      <c r="AC23" s="628" t="s">
        <v>125</v>
      </c>
    </row>
    <row r="24" spans="1:29" customFormat="1" ht="30" x14ac:dyDescent="0.25">
      <c r="A24" s="9"/>
      <c r="B24" s="44" t="s">
        <v>750</v>
      </c>
      <c r="C24" s="247" t="s">
        <v>125</v>
      </c>
      <c r="D24" s="247" t="s">
        <v>125</v>
      </c>
      <c r="E24" s="247" t="s">
        <v>125</v>
      </c>
      <c r="F24" s="247" t="s">
        <v>125</v>
      </c>
      <c r="G24" s="247" t="s">
        <v>125</v>
      </c>
      <c r="H24" s="247" t="s">
        <v>125</v>
      </c>
      <c r="I24" s="247" t="s">
        <v>125</v>
      </c>
      <c r="J24" s="247" t="s">
        <v>125</v>
      </c>
      <c r="K24" s="247">
        <v>5.4</v>
      </c>
      <c r="L24" s="247">
        <v>4.8</v>
      </c>
      <c r="M24" s="247">
        <v>4.7</v>
      </c>
      <c r="N24" s="247">
        <v>5.2</v>
      </c>
      <c r="O24" s="247">
        <v>5.2</v>
      </c>
      <c r="P24" s="247">
        <v>5.2</v>
      </c>
      <c r="Q24" s="247">
        <v>5.3</v>
      </c>
      <c r="R24" s="247">
        <v>4.7</v>
      </c>
      <c r="S24" s="247">
        <v>5.7</v>
      </c>
      <c r="T24" s="247">
        <v>5.8</v>
      </c>
      <c r="U24" s="247">
        <v>5.2</v>
      </c>
      <c r="V24" s="247">
        <v>5.3</v>
      </c>
      <c r="W24" s="247">
        <v>5</v>
      </c>
      <c r="X24" s="472">
        <v>5</v>
      </c>
      <c r="Y24" s="472">
        <v>5.0999999999999996</v>
      </c>
      <c r="Z24" s="472">
        <v>4.5999999999999996</v>
      </c>
      <c r="AA24" s="472">
        <v>4.2</v>
      </c>
      <c r="AB24" s="254">
        <f t="shared" si="1"/>
        <v>-0.22222222222222224</v>
      </c>
      <c r="AC24" s="624">
        <f t="shared" si="0"/>
        <v>-8.6956521739130321E-2</v>
      </c>
    </row>
    <row r="25" spans="1:29" customFormat="1" ht="17.25" x14ac:dyDescent="0.25">
      <c r="A25" s="9"/>
      <c r="B25" s="9" t="s">
        <v>747</v>
      </c>
      <c r="C25" s="247" t="s">
        <v>125</v>
      </c>
      <c r="D25" s="386" t="s">
        <v>125</v>
      </c>
      <c r="E25" s="247" t="s">
        <v>125</v>
      </c>
      <c r="F25" s="247" t="s">
        <v>125</v>
      </c>
      <c r="G25" s="247" t="s">
        <v>125</v>
      </c>
      <c r="H25" s="247" t="s">
        <v>125</v>
      </c>
      <c r="I25" s="247" t="s">
        <v>125</v>
      </c>
      <c r="J25" s="247" t="s">
        <v>125</v>
      </c>
      <c r="K25" s="247">
        <v>5.2</v>
      </c>
      <c r="L25" s="247">
        <v>3.5</v>
      </c>
      <c r="M25" s="247">
        <v>3.9</v>
      </c>
      <c r="N25" s="247">
        <v>3.6</v>
      </c>
      <c r="O25" s="247">
        <v>3.1</v>
      </c>
      <c r="P25" s="247">
        <v>3.9</v>
      </c>
      <c r="Q25" s="247">
        <v>1.4</v>
      </c>
      <c r="R25" s="247">
        <v>2.1</v>
      </c>
      <c r="S25" s="247">
        <v>0.9</v>
      </c>
      <c r="T25" s="472">
        <v>0</v>
      </c>
      <c r="U25" s="472">
        <v>0</v>
      </c>
      <c r="V25" s="472">
        <v>0</v>
      </c>
      <c r="W25" s="472">
        <v>0</v>
      </c>
      <c r="X25" s="472">
        <v>0</v>
      </c>
      <c r="Y25" s="472">
        <v>0</v>
      </c>
      <c r="Z25" s="472">
        <v>0</v>
      </c>
      <c r="AA25" s="472">
        <v>0</v>
      </c>
      <c r="AB25" s="21" t="s">
        <v>125</v>
      </c>
      <c r="AC25" s="628" t="s">
        <v>125</v>
      </c>
    </row>
    <row r="26" spans="1:29" customFormat="1" x14ac:dyDescent="0.25">
      <c r="A26" s="9"/>
      <c r="B26" s="9" t="s">
        <v>353</v>
      </c>
      <c r="C26" s="247" t="s">
        <v>125</v>
      </c>
      <c r="D26" s="247" t="s">
        <v>125</v>
      </c>
      <c r="E26" s="247" t="s">
        <v>125</v>
      </c>
      <c r="F26" s="247" t="s">
        <v>125</v>
      </c>
      <c r="G26" s="247" t="s">
        <v>125</v>
      </c>
      <c r="H26" s="247" t="s">
        <v>125</v>
      </c>
      <c r="I26" s="247" t="s">
        <v>125</v>
      </c>
      <c r="J26" s="247" t="s">
        <v>125</v>
      </c>
      <c r="K26" s="247">
        <v>2.9</v>
      </c>
      <c r="L26" s="247">
        <v>3.6</v>
      </c>
      <c r="M26" s="247">
        <v>3.6</v>
      </c>
      <c r="N26" s="247">
        <v>3.4</v>
      </c>
      <c r="O26" s="247">
        <v>3.5</v>
      </c>
      <c r="P26" s="247">
        <v>4</v>
      </c>
      <c r="Q26" s="247">
        <v>4.7</v>
      </c>
      <c r="R26" s="247">
        <v>4.7</v>
      </c>
      <c r="S26" s="247">
        <v>4.0999999999999996</v>
      </c>
      <c r="T26" s="247">
        <v>5.2</v>
      </c>
      <c r="U26" s="247">
        <v>3.2</v>
      </c>
      <c r="V26" s="247">
        <v>3.6</v>
      </c>
      <c r="W26" s="247">
        <v>4.8</v>
      </c>
      <c r="X26" s="472">
        <v>3.4</v>
      </c>
      <c r="Y26" s="472">
        <v>4.5999999999999996</v>
      </c>
      <c r="Z26" s="472">
        <v>4.9000000000000004</v>
      </c>
      <c r="AA26" s="472">
        <v>4.0999999999999996</v>
      </c>
      <c r="AB26" s="254">
        <f t="shared" si="1"/>
        <v>0.4137931034482758</v>
      </c>
      <c r="AC26" s="624">
        <f t="shared" si="0"/>
        <v>-0.16326530612244911</v>
      </c>
    </row>
    <row r="27" spans="1:29" customFormat="1" x14ac:dyDescent="0.25">
      <c r="A27" s="9" t="s">
        <v>354</v>
      </c>
      <c r="B27" s="9"/>
      <c r="C27" s="247" t="s">
        <v>125</v>
      </c>
      <c r="D27" s="247" t="s">
        <v>125</v>
      </c>
      <c r="E27" s="247" t="s">
        <v>125</v>
      </c>
      <c r="F27" s="247" t="s">
        <v>125</v>
      </c>
      <c r="G27" s="247" t="s">
        <v>125</v>
      </c>
      <c r="H27" s="247" t="s">
        <v>125</v>
      </c>
      <c r="I27" s="247" t="s">
        <v>125</v>
      </c>
      <c r="J27" s="247" t="s">
        <v>125</v>
      </c>
      <c r="K27" s="247" t="s">
        <v>125</v>
      </c>
      <c r="L27" s="247" t="s">
        <v>125</v>
      </c>
      <c r="M27" s="247" t="s">
        <v>125</v>
      </c>
      <c r="N27" s="247" t="s">
        <v>125</v>
      </c>
      <c r="O27" s="247" t="s">
        <v>125</v>
      </c>
      <c r="P27" s="247" t="s">
        <v>125</v>
      </c>
      <c r="Q27" s="247" t="s">
        <v>125</v>
      </c>
      <c r="R27" s="247">
        <v>40.4</v>
      </c>
      <c r="S27" s="247">
        <v>36.799999999999997</v>
      </c>
      <c r="T27" s="247">
        <v>32.700000000000003</v>
      </c>
      <c r="U27" s="247">
        <v>32.67</v>
      </c>
      <c r="V27" s="247">
        <v>33.33</v>
      </c>
      <c r="W27" s="247">
        <v>32.799999999999997</v>
      </c>
      <c r="X27" s="247">
        <v>0</v>
      </c>
      <c r="Y27" s="247">
        <v>0</v>
      </c>
      <c r="Z27" s="247">
        <v>0</v>
      </c>
      <c r="AA27" s="472">
        <v>0</v>
      </c>
      <c r="AB27" s="21" t="s">
        <v>125</v>
      </c>
      <c r="AC27" s="628" t="s">
        <v>125</v>
      </c>
    </row>
    <row r="28" spans="1:29" customFormat="1" x14ac:dyDescent="0.25">
      <c r="A28" s="9" t="s">
        <v>355</v>
      </c>
      <c r="B28" s="9"/>
      <c r="C28" s="247" t="s">
        <v>125</v>
      </c>
      <c r="D28" s="247" t="s">
        <v>125</v>
      </c>
      <c r="E28" s="247" t="s">
        <v>125</v>
      </c>
      <c r="F28" s="247" t="s">
        <v>125</v>
      </c>
      <c r="G28" s="247" t="s">
        <v>125</v>
      </c>
      <c r="H28" s="247" t="s">
        <v>125</v>
      </c>
      <c r="I28" s="247" t="s">
        <v>125</v>
      </c>
      <c r="J28" s="247" t="s">
        <v>125</v>
      </c>
      <c r="K28" s="247" t="s">
        <v>125</v>
      </c>
      <c r="L28" s="247" t="s">
        <v>125</v>
      </c>
      <c r="M28" s="247" t="s">
        <v>125</v>
      </c>
      <c r="N28" s="247" t="s">
        <v>125</v>
      </c>
      <c r="O28" s="247" t="s">
        <v>125</v>
      </c>
      <c r="P28" s="247" t="s">
        <v>125</v>
      </c>
      <c r="Q28" s="247" t="s">
        <v>125</v>
      </c>
      <c r="R28" s="247">
        <v>76.900000000000006</v>
      </c>
      <c r="S28" s="247">
        <v>73.900000000000006</v>
      </c>
      <c r="T28" s="247">
        <v>73</v>
      </c>
      <c r="U28" s="247">
        <v>74.2</v>
      </c>
      <c r="V28" s="247">
        <v>80.31</v>
      </c>
      <c r="W28" s="247">
        <v>83.1</v>
      </c>
      <c r="X28" s="247">
        <v>0</v>
      </c>
      <c r="Y28" s="247">
        <v>0</v>
      </c>
      <c r="Z28" s="247">
        <v>0</v>
      </c>
      <c r="AA28" s="472">
        <v>0</v>
      </c>
      <c r="AB28" s="21" t="s">
        <v>125</v>
      </c>
      <c r="AC28" s="628" t="s">
        <v>125</v>
      </c>
    </row>
    <row r="29" spans="1:29" customFormat="1" x14ac:dyDescent="0.25">
      <c r="A29" s="9" t="s">
        <v>356</v>
      </c>
      <c r="B29" s="9"/>
      <c r="C29" s="247" t="s">
        <v>125</v>
      </c>
      <c r="D29" s="247" t="s">
        <v>125</v>
      </c>
      <c r="E29" s="247" t="s">
        <v>125</v>
      </c>
      <c r="F29" s="247" t="s">
        <v>125</v>
      </c>
      <c r="G29" s="247" t="s">
        <v>125</v>
      </c>
      <c r="H29" s="247" t="s">
        <v>125</v>
      </c>
      <c r="I29" s="247" t="s">
        <v>125</v>
      </c>
      <c r="J29" s="247" t="s">
        <v>125</v>
      </c>
      <c r="K29" s="247" t="s">
        <v>125</v>
      </c>
      <c r="L29" s="247" t="s">
        <v>125</v>
      </c>
      <c r="M29" s="247" t="s">
        <v>125</v>
      </c>
      <c r="N29" s="247" t="s">
        <v>125</v>
      </c>
      <c r="O29" s="247" t="s">
        <v>125</v>
      </c>
      <c r="P29" s="247" t="s">
        <v>125</v>
      </c>
      <c r="Q29" s="247" t="s">
        <v>125</v>
      </c>
      <c r="R29" s="247">
        <v>30.9</v>
      </c>
      <c r="S29" s="247">
        <v>30.5</v>
      </c>
      <c r="T29" s="247">
        <v>26.8</v>
      </c>
      <c r="U29" s="247">
        <v>26.4</v>
      </c>
      <c r="V29" s="247">
        <v>26.66</v>
      </c>
      <c r="W29" s="247">
        <v>23.9</v>
      </c>
      <c r="X29" s="247">
        <v>0</v>
      </c>
      <c r="Y29" s="247">
        <v>0</v>
      </c>
      <c r="Z29" s="247">
        <v>0</v>
      </c>
      <c r="AA29" s="472">
        <v>0</v>
      </c>
      <c r="AB29" s="21" t="s">
        <v>125</v>
      </c>
      <c r="AC29" s="628" t="s">
        <v>125</v>
      </c>
    </row>
    <row r="30" spans="1:29" customFormat="1" x14ac:dyDescent="0.25">
      <c r="A30" s="45"/>
      <c r="B30" s="91"/>
      <c r="C30" s="249"/>
      <c r="D30" s="249"/>
      <c r="E30" s="249"/>
      <c r="F30" s="249"/>
      <c r="G30" s="249"/>
      <c r="H30" s="249"/>
      <c r="I30" s="249"/>
      <c r="J30" s="249"/>
      <c r="K30" s="249"/>
      <c r="L30" s="249"/>
      <c r="M30" s="249"/>
      <c r="N30" s="249"/>
      <c r="O30" s="249"/>
      <c r="P30" s="249"/>
      <c r="Q30" s="249"/>
      <c r="R30" s="249"/>
      <c r="S30" s="249"/>
      <c r="T30" s="249"/>
      <c r="U30" s="249"/>
      <c r="V30" s="249"/>
      <c r="W30" s="249"/>
      <c r="X30" s="463"/>
      <c r="Y30" s="463"/>
      <c r="Z30" s="463"/>
      <c r="AA30" s="463"/>
      <c r="AB30" s="92"/>
      <c r="AC30" s="625"/>
    </row>
    <row r="31" spans="1:29" customFormat="1" x14ac:dyDescent="0.25">
      <c r="A31" s="25" t="s">
        <v>748</v>
      </c>
      <c r="AA31" s="467"/>
      <c r="AB31" s="33"/>
      <c r="AC31" s="618"/>
    </row>
    <row r="32" spans="1:29" customFormat="1" x14ac:dyDescent="0.25">
      <c r="A32" s="34" t="s">
        <v>944</v>
      </c>
      <c r="AA32" s="467"/>
      <c r="AC32" s="619"/>
    </row>
    <row r="33" spans="1:29" customFormat="1" x14ac:dyDescent="0.25">
      <c r="A33" s="31" t="s">
        <v>755</v>
      </c>
      <c r="X33" s="427"/>
      <c r="AA33" s="467"/>
      <c r="AC33" s="619"/>
    </row>
    <row r="34" spans="1:29" customFormat="1" x14ac:dyDescent="0.25">
      <c r="A34" s="25" t="s">
        <v>413</v>
      </c>
      <c r="AA34" s="467"/>
      <c r="AC34" s="619"/>
    </row>
    <row r="35" spans="1:29" customFormat="1" x14ac:dyDescent="0.25">
      <c r="S35" s="8"/>
      <c r="U35" s="5"/>
      <c r="AA35" s="467"/>
      <c r="AC35" s="619"/>
    </row>
    <row r="36" spans="1:29" customFormat="1" x14ac:dyDescent="0.25">
      <c r="S36" s="257"/>
      <c r="U36" s="5"/>
      <c r="AA36" s="467"/>
      <c r="AC36" s="619"/>
    </row>
    <row r="37" spans="1:29" customFormat="1" x14ac:dyDescent="0.25">
      <c r="S37" s="258"/>
      <c r="AA37" s="467"/>
      <c r="AC37" s="619"/>
    </row>
    <row r="38" spans="1:29" customFormat="1" x14ac:dyDescent="0.25">
      <c r="S38" s="258"/>
      <c r="AA38" s="467"/>
      <c r="AC38" s="619"/>
    </row>
    <row r="39" spans="1:29" customFormat="1" x14ac:dyDescent="0.25">
      <c r="S39" s="258"/>
      <c r="AA39" s="467"/>
      <c r="AC39" s="619"/>
    </row>
    <row r="40" spans="1:29" customFormat="1" x14ac:dyDescent="0.25">
      <c r="S40" s="258"/>
      <c r="AA40" s="467"/>
      <c r="AC40" s="619"/>
    </row>
    <row r="41" spans="1:29" customFormat="1" x14ac:dyDescent="0.25">
      <c r="S41" s="258"/>
      <c r="AA41" s="467"/>
      <c r="AC41" s="619"/>
    </row>
    <row r="42" spans="1:29" customFormat="1" x14ac:dyDescent="0.25">
      <c r="S42" s="258"/>
      <c r="AA42" s="467"/>
      <c r="AC42" s="619"/>
    </row>
    <row r="43" spans="1:29" s="2" customFormat="1" x14ac:dyDescent="0.25">
      <c r="S43" s="257"/>
      <c r="AC43" s="626"/>
    </row>
    <row r="44" spans="1:29" x14ac:dyDescent="0.25">
      <c r="A44" s="33"/>
      <c r="B44" s="33"/>
      <c r="C44" s="33"/>
      <c r="D44" s="33"/>
      <c r="E44" s="33"/>
      <c r="F44" s="33"/>
      <c r="G44" s="33"/>
      <c r="H44" s="33"/>
      <c r="I44" s="33"/>
      <c r="J44" s="33"/>
      <c r="K44" s="33"/>
      <c r="L44" s="33"/>
      <c r="M44" s="33"/>
      <c r="N44" s="33"/>
      <c r="O44" s="33"/>
      <c r="P44" s="33"/>
      <c r="Q44" s="33"/>
      <c r="R44" s="33"/>
      <c r="S44" s="257"/>
      <c r="T44" s="33"/>
      <c r="U44" s="33"/>
      <c r="V44" s="33"/>
      <c r="W44" s="33"/>
      <c r="X44" s="33"/>
      <c r="Y44" s="33"/>
      <c r="Z44" s="33"/>
      <c r="AA44" s="33"/>
    </row>
    <row r="45" spans="1:29" s="46" customFormat="1" x14ac:dyDescent="0.25">
      <c r="AC45" s="627"/>
    </row>
    <row r="46" spans="1:29" x14ac:dyDescent="0.2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row>
    <row r="47" spans="1:29" x14ac:dyDescent="0.2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row>
    <row r="48" spans="1:29" x14ac:dyDescent="0.25">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row>
    <row r="49" spans="1:27" x14ac:dyDescent="0.25">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row>
    <row r="50" spans="1:27" x14ac:dyDescent="0.25">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row>
    <row r="51" spans="1:27" x14ac:dyDescent="0.25">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row>
    <row r="52" spans="1:27" x14ac:dyDescent="0.25">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row>
    <row r="53" spans="1:27" x14ac:dyDescent="0.25">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row>
    <row r="54" spans="1:27" x14ac:dyDescent="0.25">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row>
    <row r="55" spans="1:27" x14ac:dyDescent="0.25">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row>
    <row r="56" spans="1:27" x14ac:dyDescent="0.25">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row>
    <row r="57" spans="1:27" x14ac:dyDescent="0.25">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row>
    <row r="58" spans="1:27" x14ac:dyDescent="0.25">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row>
    <row r="59" spans="1:27" x14ac:dyDescent="0.25">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row>
    <row r="60" spans="1:27" x14ac:dyDescent="0.25">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row>
    <row r="61" spans="1:27" x14ac:dyDescent="0.25">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row>
    <row r="62" spans="1:27" x14ac:dyDescent="0.2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row>
    <row r="63" spans="1:27" x14ac:dyDescent="0.25">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row>
    <row r="64" spans="1:27" x14ac:dyDescent="0.25">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row>
    <row r="65" spans="1:27" x14ac:dyDescent="0.25">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row>
    <row r="66" spans="1:27" x14ac:dyDescent="0.25">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row>
    <row r="67" spans="1:27" x14ac:dyDescent="0.25">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row>
    <row r="68" spans="1:27" x14ac:dyDescent="0.25">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row>
    <row r="69" spans="1:27" x14ac:dyDescent="0.25">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row>
    <row r="70" spans="1:27" x14ac:dyDescent="0.25">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row>
    <row r="71" spans="1:27" x14ac:dyDescent="0.25">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row>
    <row r="72" spans="1:27" x14ac:dyDescent="0.25">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row>
    <row r="73" spans="1:27" x14ac:dyDescent="0.25">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row>
    <row r="74" spans="1:27" x14ac:dyDescent="0.25">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row>
    <row r="75" spans="1:27" x14ac:dyDescent="0.25">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row>
    <row r="76" spans="1:27" x14ac:dyDescent="0.25">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row>
    <row r="77" spans="1:27" x14ac:dyDescent="0.25">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row>
    <row r="78" spans="1:27" x14ac:dyDescent="0.25">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row>
    <row r="79" spans="1:27" x14ac:dyDescent="0.25">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row>
    <row r="80" spans="1:27" x14ac:dyDescent="0.25">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row>
    <row r="81" spans="1:27" x14ac:dyDescent="0.25">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row>
    <row r="82" spans="1:27" x14ac:dyDescent="0.25">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row>
    <row r="83" spans="1:27" x14ac:dyDescent="0.25">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row>
    <row r="84" spans="1:27" x14ac:dyDescent="0.25">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row>
    <row r="85" spans="1:27" x14ac:dyDescent="0.25">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row>
    <row r="86" spans="1:27" x14ac:dyDescent="0.25">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row>
    <row r="87" spans="1:27" x14ac:dyDescent="0.25">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row>
    <row r="88" spans="1:27" x14ac:dyDescent="0.25">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row>
    <row r="89" spans="1:27" x14ac:dyDescent="0.25">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row>
    <row r="90" spans="1:27" x14ac:dyDescent="0.25">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row>
    <row r="91" spans="1:27" x14ac:dyDescent="0.25">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row>
    <row r="92" spans="1:27" x14ac:dyDescent="0.25">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row>
    <row r="93" spans="1:27" x14ac:dyDescent="0.25">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row>
    <row r="94" spans="1:27" x14ac:dyDescent="0.25">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row>
    <row r="95" spans="1:27" x14ac:dyDescent="0.25">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row>
    <row r="96" spans="1:27" x14ac:dyDescent="0.25">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row>
    <row r="97" spans="1:27" x14ac:dyDescent="0.25">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row>
    <row r="98" spans="1:27" x14ac:dyDescent="0.25">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row>
    <row r="99" spans="1:27" x14ac:dyDescent="0.25">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row>
    <row r="100" spans="1:27" x14ac:dyDescent="0.25">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row>
    <row r="101" spans="1:27" x14ac:dyDescent="0.25">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row>
    <row r="102" spans="1:27" x14ac:dyDescent="0.25">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row>
    <row r="103" spans="1:27" x14ac:dyDescent="0.25">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row>
    <row r="104" spans="1:27" x14ac:dyDescent="0.25">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row>
    <row r="105" spans="1:27" x14ac:dyDescent="0.25">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row>
    <row r="106" spans="1:27" x14ac:dyDescent="0.25">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row>
    <row r="107" spans="1:27" x14ac:dyDescent="0.25">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row>
    <row r="108" spans="1:27" x14ac:dyDescent="0.25">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row>
    <row r="109" spans="1:27" x14ac:dyDescent="0.25">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row>
    <row r="110" spans="1:27" x14ac:dyDescent="0.25">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row>
    <row r="111" spans="1:27" x14ac:dyDescent="0.25">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row>
    <row r="112" spans="1:27" x14ac:dyDescent="0.25">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row>
    <row r="113" spans="1:27" x14ac:dyDescent="0.25">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row>
    <row r="114" spans="1:27" x14ac:dyDescent="0.25">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row>
    <row r="115" spans="1:27" x14ac:dyDescent="0.25">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row>
    <row r="116" spans="1:27" x14ac:dyDescent="0.25">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row>
    <row r="117" spans="1:27" x14ac:dyDescent="0.25">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row>
    <row r="118" spans="1:27" x14ac:dyDescent="0.25">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row>
    <row r="119" spans="1:27" x14ac:dyDescent="0.25">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row>
    <row r="120" spans="1:27" x14ac:dyDescent="0.25">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row>
    <row r="121" spans="1:27" x14ac:dyDescent="0.25">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row>
    <row r="122" spans="1:27" x14ac:dyDescent="0.25">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row>
    <row r="123" spans="1:27" x14ac:dyDescent="0.25">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row>
    <row r="124" spans="1:27" x14ac:dyDescent="0.25">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row>
    <row r="125" spans="1:27" x14ac:dyDescent="0.25">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row>
    <row r="126" spans="1:27" x14ac:dyDescent="0.25">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row>
    <row r="127" spans="1:27" x14ac:dyDescent="0.25">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row>
    <row r="128" spans="1:27" x14ac:dyDescent="0.25">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row>
    <row r="129" spans="1:27" x14ac:dyDescent="0.25">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row>
    <row r="130" spans="1:27" x14ac:dyDescent="0.25">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row>
    <row r="131" spans="1:27" x14ac:dyDescent="0.25">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row>
    <row r="132" spans="1:27" x14ac:dyDescent="0.25">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row>
    <row r="133" spans="1:27" x14ac:dyDescent="0.25">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row>
    <row r="134" spans="1:27" x14ac:dyDescent="0.25">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row>
    <row r="135" spans="1:27" x14ac:dyDescent="0.25">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row>
    <row r="136" spans="1:27" x14ac:dyDescent="0.25">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row>
    <row r="137" spans="1:27" x14ac:dyDescent="0.25">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row>
    <row r="138" spans="1:27" x14ac:dyDescent="0.25">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row>
    <row r="139" spans="1:27" x14ac:dyDescent="0.25">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row>
    <row r="140" spans="1:27" x14ac:dyDescent="0.25">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row>
    <row r="141" spans="1:27" x14ac:dyDescent="0.25">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row>
    <row r="142" spans="1:27" x14ac:dyDescent="0.25">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row>
    <row r="143" spans="1:27" x14ac:dyDescent="0.25">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row>
    <row r="144" spans="1:27" x14ac:dyDescent="0.25">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row>
    <row r="145" spans="1:29" x14ac:dyDescent="0.25">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row>
    <row r="146" spans="1:29" x14ac:dyDescent="0.25">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row>
    <row r="147" spans="1:29" x14ac:dyDescent="0.25">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row>
    <row r="148" spans="1:29" x14ac:dyDescent="0.25">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row>
    <row r="149" spans="1:29" x14ac:dyDescent="0.25">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row>
    <row r="150" spans="1:29" x14ac:dyDescent="0.25">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row>
    <row r="151" spans="1:29" x14ac:dyDescent="0.25">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row>
    <row r="152" spans="1:29" x14ac:dyDescent="0.25">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row>
    <row r="153" spans="1:29" x14ac:dyDescent="0.25">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row>
    <row r="154" spans="1:29" x14ac:dyDescent="0.25">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row>
    <row r="155" spans="1:29" x14ac:dyDescent="0.25">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row>
    <row r="156" spans="1:29" s="46" customFormat="1" x14ac:dyDescent="0.25">
      <c r="AC156" s="627"/>
    </row>
    <row r="157" spans="1:29" x14ac:dyDescent="0.25">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row>
    <row r="158" spans="1:29" x14ac:dyDescent="0.25">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row>
    <row r="159" spans="1:29" x14ac:dyDescent="0.25">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row>
    <row r="160" spans="1:29" x14ac:dyDescent="0.25">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row>
    <row r="161" spans="1:27" x14ac:dyDescent="0.25">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row>
    <row r="162" spans="1:27" x14ac:dyDescent="0.25">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row>
    <row r="163" spans="1:27" x14ac:dyDescent="0.25">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row>
    <row r="164" spans="1:27" x14ac:dyDescent="0.25">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row>
    <row r="165" spans="1:27" x14ac:dyDescent="0.25">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row>
    <row r="166" spans="1:27" x14ac:dyDescent="0.25">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row>
    <row r="167" spans="1:27" x14ac:dyDescent="0.25">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row>
    <row r="169" spans="1:27" x14ac:dyDescent="0.25">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row>
    <row r="170" spans="1:27" x14ac:dyDescent="0.25">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row>
    <row r="171" spans="1:27" x14ac:dyDescent="0.25">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row>
    <row r="172" spans="1:27" x14ac:dyDescent="0.25">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row>
    <row r="173" spans="1:27" x14ac:dyDescent="0.25">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row>
    <row r="174" spans="1:27" x14ac:dyDescent="0.25">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row>
    <row r="175" spans="1:27" x14ac:dyDescent="0.25">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row>
    <row r="176" spans="1:27" x14ac:dyDescent="0.25">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row>
    <row r="177" spans="1:27" x14ac:dyDescent="0.25">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row>
    <row r="178" spans="1:27" x14ac:dyDescent="0.25">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row>
    <row r="179" spans="1:27" x14ac:dyDescent="0.25">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row>
    <row r="180" spans="1:27" x14ac:dyDescent="0.25">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row>
    <row r="181" spans="1:27" x14ac:dyDescent="0.25">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row>
    <row r="182" spans="1:27" x14ac:dyDescent="0.25">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row>
    <row r="183" spans="1:27" x14ac:dyDescent="0.25">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row>
    <row r="184" spans="1:27" x14ac:dyDescent="0.25">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row>
    <row r="205" spans="27:29" customFormat="1" x14ac:dyDescent="0.25">
      <c r="AA205" s="467"/>
      <c r="AB205" s="33"/>
      <c r="AC205" s="618"/>
    </row>
    <row r="206" spans="27:29" customFormat="1" x14ac:dyDescent="0.25">
      <c r="AA206" s="467"/>
      <c r="AB206" s="33"/>
      <c r="AC206" s="618"/>
    </row>
  </sheetData>
  <mergeCells count="2">
    <mergeCell ref="A4:AC4"/>
    <mergeCell ref="A6:AC6"/>
  </mergeCells>
  <pageMargins left="0.25590551181102361" right="0.25590551181102361" top="0.39370078740157477" bottom="0.39370078740157477" header="0.3" footer="0.3"/>
  <pageSetup paperSize="9" scale="3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145"/>
  <sheetViews>
    <sheetView showRowColHeaders="0" zoomScaleNormal="100" workbookViewId="0"/>
  </sheetViews>
  <sheetFormatPr defaultRowHeight="15" x14ac:dyDescent="0.25"/>
  <cols>
    <col min="1" max="1" width="43.42578125" customWidth="1"/>
    <col min="2" max="2" width="58.5703125" bestFit="1" customWidth="1"/>
    <col min="3" max="18" width="15.5703125" customWidth="1"/>
    <col min="19" max="19" width="15.5703125" style="467" customWidth="1"/>
    <col min="20" max="21" width="22.5703125" customWidth="1"/>
    <col min="260" max="260" width="43.42578125" customWidth="1"/>
    <col min="261" max="261" width="58.5703125" bestFit="1" customWidth="1"/>
    <col min="262" max="275" width="15.5703125" customWidth="1"/>
    <col min="276" max="277" width="22.5703125" customWidth="1"/>
    <col min="516" max="516" width="43.42578125" customWidth="1"/>
    <col min="517" max="517" width="58.5703125" bestFit="1" customWidth="1"/>
    <col min="518" max="531" width="15.5703125" customWidth="1"/>
    <col min="532" max="533" width="22.5703125" customWidth="1"/>
    <col min="772" max="772" width="43.42578125" customWidth="1"/>
    <col min="773" max="773" width="58.5703125" bestFit="1" customWidth="1"/>
    <col min="774" max="787" width="15.5703125" customWidth="1"/>
    <col min="788" max="789" width="22.5703125" customWidth="1"/>
    <col min="1028" max="1028" width="43.42578125" customWidth="1"/>
    <col min="1029" max="1029" width="58.5703125" bestFit="1" customWidth="1"/>
    <col min="1030" max="1043" width="15.5703125" customWidth="1"/>
    <col min="1044" max="1045" width="22.5703125" customWidth="1"/>
    <col min="1284" max="1284" width="43.42578125" customWidth="1"/>
    <col min="1285" max="1285" width="58.5703125" bestFit="1" customWidth="1"/>
    <col min="1286" max="1299" width="15.5703125" customWidth="1"/>
    <col min="1300" max="1301" width="22.5703125" customWidth="1"/>
    <col min="1540" max="1540" width="43.42578125" customWidth="1"/>
    <col min="1541" max="1541" width="58.5703125" bestFit="1" customWidth="1"/>
    <col min="1542" max="1555" width="15.5703125" customWidth="1"/>
    <col min="1556" max="1557" width="22.5703125" customWidth="1"/>
    <col min="1796" max="1796" width="43.42578125" customWidth="1"/>
    <col min="1797" max="1797" width="58.5703125" bestFit="1" customWidth="1"/>
    <col min="1798" max="1811" width="15.5703125" customWidth="1"/>
    <col min="1812" max="1813" width="22.5703125" customWidth="1"/>
    <col min="2052" max="2052" width="43.42578125" customWidth="1"/>
    <col min="2053" max="2053" width="58.5703125" bestFit="1" customWidth="1"/>
    <col min="2054" max="2067" width="15.5703125" customWidth="1"/>
    <col min="2068" max="2069" width="22.5703125" customWidth="1"/>
    <col min="2308" max="2308" width="43.42578125" customWidth="1"/>
    <col min="2309" max="2309" width="58.5703125" bestFit="1" customWidth="1"/>
    <col min="2310" max="2323" width="15.5703125" customWidth="1"/>
    <col min="2324" max="2325" width="22.5703125" customWidth="1"/>
    <col min="2564" max="2564" width="43.42578125" customWidth="1"/>
    <col min="2565" max="2565" width="58.5703125" bestFit="1" customWidth="1"/>
    <col min="2566" max="2579" width="15.5703125" customWidth="1"/>
    <col min="2580" max="2581" width="22.5703125" customWidth="1"/>
    <col min="2820" max="2820" width="43.42578125" customWidth="1"/>
    <col min="2821" max="2821" width="58.5703125" bestFit="1" customWidth="1"/>
    <col min="2822" max="2835" width="15.5703125" customWidth="1"/>
    <col min="2836" max="2837" width="22.5703125" customWidth="1"/>
    <col min="3076" max="3076" width="43.42578125" customWidth="1"/>
    <col min="3077" max="3077" width="58.5703125" bestFit="1" customWidth="1"/>
    <col min="3078" max="3091" width="15.5703125" customWidth="1"/>
    <col min="3092" max="3093" width="22.5703125" customWidth="1"/>
    <col min="3332" max="3332" width="43.42578125" customWidth="1"/>
    <col min="3333" max="3333" width="58.5703125" bestFit="1" customWidth="1"/>
    <col min="3334" max="3347" width="15.5703125" customWidth="1"/>
    <col min="3348" max="3349" width="22.5703125" customWidth="1"/>
    <col min="3588" max="3588" width="43.42578125" customWidth="1"/>
    <col min="3589" max="3589" width="58.5703125" bestFit="1" customWidth="1"/>
    <col min="3590" max="3603" width="15.5703125" customWidth="1"/>
    <col min="3604" max="3605" width="22.5703125" customWidth="1"/>
    <col min="3844" max="3844" width="43.42578125" customWidth="1"/>
    <col min="3845" max="3845" width="58.5703125" bestFit="1" customWidth="1"/>
    <col min="3846" max="3859" width="15.5703125" customWidth="1"/>
    <col min="3860" max="3861" width="22.5703125" customWidth="1"/>
    <col min="4100" max="4100" width="43.42578125" customWidth="1"/>
    <col min="4101" max="4101" width="58.5703125" bestFit="1" customWidth="1"/>
    <col min="4102" max="4115" width="15.5703125" customWidth="1"/>
    <col min="4116" max="4117" width="22.5703125" customWidth="1"/>
    <col min="4356" max="4356" width="43.42578125" customWidth="1"/>
    <col min="4357" max="4357" width="58.5703125" bestFit="1" customWidth="1"/>
    <col min="4358" max="4371" width="15.5703125" customWidth="1"/>
    <col min="4372" max="4373" width="22.5703125" customWidth="1"/>
    <col min="4612" max="4612" width="43.42578125" customWidth="1"/>
    <col min="4613" max="4613" width="58.5703125" bestFit="1" customWidth="1"/>
    <col min="4614" max="4627" width="15.5703125" customWidth="1"/>
    <col min="4628" max="4629" width="22.5703125" customWidth="1"/>
    <col min="4868" max="4868" width="43.42578125" customWidth="1"/>
    <col min="4869" max="4869" width="58.5703125" bestFit="1" customWidth="1"/>
    <col min="4870" max="4883" width="15.5703125" customWidth="1"/>
    <col min="4884" max="4885" width="22.5703125" customWidth="1"/>
    <col min="5124" max="5124" width="43.42578125" customWidth="1"/>
    <col min="5125" max="5125" width="58.5703125" bestFit="1" customWidth="1"/>
    <col min="5126" max="5139" width="15.5703125" customWidth="1"/>
    <col min="5140" max="5141" width="22.5703125" customWidth="1"/>
    <col min="5380" max="5380" width="43.42578125" customWidth="1"/>
    <col min="5381" max="5381" width="58.5703125" bestFit="1" customWidth="1"/>
    <col min="5382" max="5395" width="15.5703125" customWidth="1"/>
    <col min="5396" max="5397" width="22.5703125" customWidth="1"/>
    <col min="5636" max="5636" width="43.42578125" customWidth="1"/>
    <col min="5637" max="5637" width="58.5703125" bestFit="1" customWidth="1"/>
    <col min="5638" max="5651" width="15.5703125" customWidth="1"/>
    <col min="5652" max="5653" width="22.5703125" customWidth="1"/>
    <col min="5892" max="5892" width="43.42578125" customWidth="1"/>
    <col min="5893" max="5893" width="58.5703125" bestFit="1" customWidth="1"/>
    <col min="5894" max="5907" width="15.5703125" customWidth="1"/>
    <col min="5908" max="5909" width="22.5703125" customWidth="1"/>
    <col min="6148" max="6148" width="43.42578125" customWidth="1"/>
    <col min="6149" max="6149" width="58.5703125" bestFit="1" customWidth="1"/>
    <col min="6150" max="6163" width="15.5703125" customWidth="1"/>
    <col min="6164" max="6165" width="22.5703125" customWidth="1"/>
    <col min="6404" max="6404" width="43.42578125" customWidth="1"/>
    <col min="6405" max="6405" width="58.5703125" bestFit="1" customWidth="1"/>
    <col min="6406" max="6419" width="15.5703125" customWidth="1"/>
    <col min="6420" max="6421" width="22.5703125" customWidth="1"/>
    <col min="6660" max="6660" width="43.42578125" customWidth="1"/>
    <col min="6661" max="6661" width="58.5703125" bestFit="1" customWidth="1"/>
    <col min="6662" max="6675" width="15.5703125" customWidth="1"/>
    <col min="6676" max="6677" width="22.5703125" customWidth="1"/>
    <col min="6916" max="6916" width="43.42578125" customWidth="1"/>
    <col min="6917" max="6917" width="58.5703125" bestFit="1" customWidth="1"/>
    <col min="6918" max="6931" width="15.5703125" customWidth="1"/>
    <col min="6932" max="6933" width="22.5703125" customWidth="1"/>
    <col min="7172" max="7172" width="43.42578125" customWidth="1"/>
    <col min="7173" max="7173" width="58.5703125" bestFit="1" customWidth="1"/>
    <col min="7174" max="7187" width="15.5703125" customWidth="1"/>
    <col min="7188" max="7189" width="22.5703125" customWidth="1"/>
    <col min="7428" max="7428" width="43.42578125" customWidth="1"/>
    <col min="7429" max="7429" width="58.5703125" bestFit="1" customWidth="1"/>
    <col min="7430" max="7443" width="15.5703125" customWidth="1"/>
    <col min="7444" max="7445" width="22.5703125" customWidth="1"/>
    <col min="7684" max="7684" width="43.42578125" customWidth="1"/>
    <col min="7685" max="7685" width="58.5703125" bestFit="1" customWidth="1"/>
    <col min="7686" max="7699" width="15.5703125" customWidth="1"/>
    <col min="7700" max="7701" width="22.5703125" customWidth="1"/>
    <col min="7940" max="7940" width="43.42578125" customWidth="1"/>
    <col min="7941" max="7941" width="58.5703125" bestFit="1" customWidth="1"/>
    <col min="7942" max="7955" width="15.5703125" customWidth="1"/>
    <col min="7956" max="7957" width="22.5703125" customWidth="1"/>
    <col min="8196" max="8196" width="43.42578125" customWidth="1"/>
    <col min="8197" max="8197" width="58.5703125" bestFit="1" customWidth="1"/>
    <col min="8198" max="8211" width="15.5703125" customWidth="1"/>
    <col min="8212" max="8213" width="22.5703125" customWidth="1"/>
    <col min="8452" max="8452" width="43.42578125" customWidth="1"/>
    <col min="8453" max="8453" width="58.5703125" bestFit="1" customWidth="1"/>
    <col min="8454" max="8467" width="15.5703125" customWidth="1"/>
    <col min="8468" max="8469" width="22.5703125" customWidth="1"/>
    <col min="8708" max="8708" width="43.42578125" customWidth="1"/>
    <col min="8709" max="8709" width="58.5703125" bestFit="1" customWidth="1"/>
    <col min="8710" max="8723" width="15.5703125" customWidth="1"/>
    <col min="8724" max="8725" width="22.5703125" customWidth="1"/>
    <col min="8964" max="8964" width="43.42578125" customWidth="1"/>
    <col min="8965" max="8965" width="58.5703125" bestFit="1" customWidth="1"/>
    <col min="8966" max="8979" width="15.5703125" customWidth="1"/>
    <col min="8980" max="8981" width="22.5703125" customWidth="1"/>
    <col min="9220" max="9220" width="43.42578125" customWidth="1"/>
    <col min="9221" max="9221" width="58.5703125" bestFit="1" customWidth="1"/>
    <col min="9222" max="9235" width="15.5703125" customWidth="1"/>
    <col min="9236" max="9237" width="22.5703125" customWidth="1"/>
    <col min="9476" max="9476" width="43.42578125" customWidth="1"/>
    <col min="9477" max="9477" width="58.5703125" bestFit="1" customWidth="1"/>
    <col min="9478" max="9491" width="15.5703125" customWidth="1"/>
    <col min="9492" max="9493" width="22.5703125" customWidth="1"/>
    <col min="9732" max="9732" width="43.42578125" customWidth="1"/>
    <col min="9733" max="9733" width="58.5703125" bestFit="1" customWidth="1"/>
    <col min="9734" max="9747" width="15.5703125" customWidth="1"/>
    <col min="9748" max="9749" width="22.5703125" customWidth="1"/>
    <col min="9988" max="9988" width="43.42578125" customWidth="1"/>
    <col min="9989" max="9989" width="58.5703125" bestFit="1" customWidth="1"/>
    <col min="9990" max="10003" width="15.5703125" customWidth="1"/>
    <col min="10004" max="10005" width="22.5703125" customWidth="1"/>
    <col min="10244" max="10244" width="43.42578125" customWidth="1"/>
    <col min="10245" max="10245" width="58.5703125" bestFit="1" customWidth="1"/>
    <col min="10246" max="10259" width="15.5703125" customWidth="1"/>
    <col min="10260" max="10261" width="22.5703125" customWidth="1"/>
    <col min="10500" max="10500" width="43.42578125" customWidth="1"/>
    <col min="10501" max="10501" width="58.5703125" bestFit="1" customWidth="1"/>
    <col min="10502" max="10515" width="15.5703125" customWidth="1"/>
    <col min="10516" max="10517" width="22.5703125" customWidth="1"/>
    <col min="10756" max="10756" width="43.42578125" customWidth="1"/>
    <col min="10757" max="10757" width="58.5703125" bestFit="1" customWidth="1"/>
    <col min="10758" max="10771" width="15.5703125" customWidth="1"/>
    <col min="10772" max="10773" width="22.5703125" customWidth="1"/>
    <col min="11012" max="11012" width="43.42578125" customWidth="1"/>
    <col min="11013" max="11013" width="58.5703125" bestFit="1" customWidth="1"/>
    <col min="11014" max="11027" width="15.5703125" customWidth="1"/>
    <col min="11028" max="11029" width="22.5703125" customWidth="1"/>
    <col min="11268" max="11268" width="43.42578125" customWidth="1"/>
    <col min="11269" max="11269" width="58.5703125" bestFit="1" customWidth="1"/>
    <col min="11270" max="11283" width="15.5703125" customWidth="1"/>
    <col min="11284" max="11285" width="22.5703125" customWidth="1"/>
    <col min="11524" max="11524" width="43.42578125" customWidth="1"/>
    <col min="11525" max="11525" width="58.5703125" bestFit="1" customWidth="1"/>
    <col min="11526" max="11539" width="15.5703125" customWidth="1"/>
    <col min="11540" max="11541" width="22.5703125" customWidth="1"/>
    <col min="11780" max="11780" width="43.42578125" customWidth="1"/>
    <col min="11781" max="11781" width="58.5703125" bestFit="1" customWidth="1"/>
    <col min="11782" max="11795" width="15.5703125" customWidth="1"/>
    <col min="11796" max="11797" width="22.5703125" customWidth="1"/>
    <col min="12036" max="12036" width="43.42578125" customWidth="1"/>
    <col min="12037" max="12037" width="58.5703125" bestFit="1" customWidth="1"/>
    <col min="12038" max="12051" width="15.5703125" customWidth="1"/>
    <col min="12052" max="12053" width="22.5703125" customWidth="1"/>
    <col min="12292" max="12292" width="43.42578125" customWidth="1"/>
    <col min="12293" max="12293" width="58.5703125" bestFit="1" customWidth="1"/>
    <col min="12294" max="12307" width="15.5703125" customWidth="1"/>
    <col min="12308" max="12309" width="22.5703125" customWidth="1"/>
    <col min="12548" max="12548" width="43.42578125" customWidth="1"/>
    <col min="12549" max="12549" width="58.5703125" bestFit="1" customWidth="1"/>
    <col min="12550" max="12563" width="15.5703125" customWidth="1"/>
    <col min="12564" max="12565" width="22.5703125" customWidth="1"/>
    <col min="12804" max="12804" width="43.42578125" customWidth="1"/>
    <col min="12805" max="12805" width="58.5703125" bestFit="1" customWidth="1"/>
    <col min="12806" max="12819" width="15.5703125" customWidth="1"/>
    <col min="12820" max="12821" width="22.5703125" customWidth="1"/>
    <col min="13060" max="13060" width="43.42578125" customWidth="1"/>
    <col min="13061" max="13061" width="58.5703125" bestFit="1" customWidth="1"/>
    <col min="13062" max="13075" width="15.5703125" customWidth="1"/>
    <col min="13076" max="13077" width="22.5703125" customWidth="1"/>
    <col min="13316" max="13316" width="43.42578125" customWidth="1"/>
    <col min="13317" max="13317" width="58.5703125" bestFit="1" customWidth="1"/>
    <col min="13318" max="13331" width="15.5703125" customWidth="1"/>
    <col min="13332" max="13333" width="22.5703125" customWidth="1"/>
    <col min="13572" max="13572" width="43.42578125" customWidth="1"/>
    <col min="13573" max="13573" width="58.5703125" bestFit="1" customWidth="1"/>
    <col min="13574" max="13587" width="15.5703125" customWidth="1"/>
    <col min="13588" max="13589" width="22.5703125" customWidth="1"/>
    <col min="13828" max="13828" width="43.42578125" customWidth="1"/>
    <col min="13829" max="13829" width="58.5703125" bestFit="1" customWidth="1"/>
    <col min="13830" max="13843" width="15.5703125" customWidth="1"/>
    <col min="13844" max="13845" width="22.5703125" customWidth="1"/>
    <col min="14084" max="14084" width="43.42578125" customWidth="1"/>
    <col min="14085" max="14085" width="58.5703125" bestFit="1" customWidth="1"/>
    <col min="14086" max="14099" width="15.5703125" customWidth="1"/>
    <col min="14100" max="14101" width="22.5703125" customWidth="1"/>
    <col min="14340" max="14340" width="43.42578125" customWidth="1"/>
    <col min="14341" max="14341" width="58.5703125" bestFit="1" customWidth="1"/>
    <col min="14342" max="14355" width="15.5703125" customWidth="1"/>
    <col min="14356" max="14357" width="22.5703125" customWidth="1"/>
    <col min="14596" max="14596" width="43.42578125" customWidth="1"/>
    <col min="14597" max="14597" width="58.5703125" bestFit="1" customWidth="1"/>
    <col min="14598" max="14611" width="15.5703125" customWidth="1"/>
    <col min="14612" max="14613" width="22.5703125" customWidth="1"/>
    <col min="14852" max="14852" width="43.42578125" customWidth="1"/>
    <col min="14853" max="14853" width="58.5703125" bestFit="1" customWidth="1"/>
    <col min="14854" max="14867" width="15.5703125" customWidth="1"/>
    <col min="14868" max="14869" width="22.5703125" customWidth="1"/>
    <col min="15108" max="15108" width="43.42578125" customWidth="1"/>
    <col min="15109" max="15109" width="58.5703125" bestFit="1" customWidth="1"/>
    <col min="15110" max="15123" width="15.5703125" customWidth="1"/>
    <col min="15124" max="15125" width="22.5703125" customWidth="1"/>
    <col min="15364" max="15364" width="43.42578125" customWidth="1"/>
    <col min="15365" max="15365" width="58.5703125" bestFit="1" customWidth="1"/>
    <col min="15366" max="15379" width="15.5703125" customWidth="1"/>
    <col min="15380" max="15381" width="22.5703125" customWidth="1"/>
    <col min="15620" max="15620" width="43.42578125" customWidth="1"/>
    <col min="15621" max="15621" width="58.5703125" bestFit="1" customWidth="1"/>
    <col min="15622" max="15635" width="15.5703125" customWidth="1"/>
    <col min="15636" max="15637" width="22.5703125" customWidth="1"/>
    <col min="15876" max="15876" width="43.42578125" customWidth="1"/>
    <col min="15877" max="15877" width="58.5703125" bestFit="1" customWidth="1"/>
    <col min="15878" max="15891" width="15.5703125" customWidth="1"/>
    <col min="15892" max="15893" width="22.5703125" customWidth="1"/>
    <col min="16132" max="16132" width="43.42578125" customWidth="1"/>
    <col min="16133" max="16133" width="58.5703125" bestFit="1" customWidth="1"/>
    <col min="16134" max="16147" width="15.5703125" customWidth="1"/>
    <col min="16148" max="16149" width="22.5703125" customWidth="1"/>
  </cols>
  <sheetData>
    <row r="1" spans="1:27" ht="15" customHeight="1" x14ac:dyDescent="0.25"/>
    <row r="2" spans="1:27" ht="15" customHeight="1" x14ac:dyDescent="0.25"/>
    <row r="3" spans="1:27" ht="26.25" x14ac:dyDescent="0.4">
      <c r="A3" s="90" t="s">
        <v>700</v>
      </c>
    </row>
    <row r="4" spans="1:27" x14ac:dyDescent="0.25">
      <c r="A4" s="700" t="s">
        <v>697</v>
      </c>
      <c r="B4" s="700"/>
      <c r="C4" s="700"/>
      <c r="D4" s="700"/>
      <c r="E4" s="700"/>
      <c r="F4" s="700"/>
      <c r="G4" s="700"/>
      <c r="H4" s="700"/>
      <c r="I4" s="700"/>
      <c r="J4" s="700"/>
      <c r="K4" s="700"/>
      <c r="L4" s="700"/>
      <c r="M4" s="700"/>
      <c r="N4" s="700"/>
      <c r="O4" s="700"/>
      <c r="P4" s="700"/>
      <c r="Q4" s="700"/>
      <c r="R4" s="700"/>
      <c r="S4" s="700"/>
      <c r="T4" s="700"/>
      <c r="U4" s="700"/>
    </row>
    <row r="5" spans="1:27" x14ac:dyDescent="0.25">
      <c r="A5" t="s">
        <v>749</v>
      </c>
    </row>
    <row r="7" spans="1:27" ht="21" x14ac:dyDescent="0.35">
      <c r="A7" s="93" t="s">
        <v>698</v>
      </c>
      <c r="B7" s="94"/>
      <c r="C7" s="94"/>
      <c r="D7" s="94"/>
      <c r="E7" s="94"/>
      <c r="F7" s="94"/>
      <c r="G7" s="94"/>
      <c r="H7" s="94"/>
      <c r="I7" s="94"/>
      <c r="J7" s="94"/>
      <c r="K7" s="94"/>
      <c r="L7" s="94"/>
      <c r="M7" s="94"/>
      <c r="N7" s="94"/>
      <c r="O7" s="94"/>
      <c r="P7" s="94"/>
      <c r="Q7" s="94"/>
      <c r="R7" s="94"/>
      <c r="S7" s="94"/>
      <c r="T7" s="94"/>
      <c r="U7" s="95"/>
    </row>
    <row r="8" spans="1:27" ht="45" x14ac:dyDescent="0.25">
      <c r="A8" s="17" t="s">
        <v>702</v>
      </c>
      <c r="B8" s="18"/>
      <c r="C8" s="41" t="s">
        <v>11</v>
      </c>
      <c r="D8" s="41" t="s">
        <v>25</v>
      </c>
      <c r="E8" s="41" t="s">
        <v>26</v>
      </c>
      <c r="F8" s="41" t="s">
        <v>27</v>
      </c>
      <c r="G8" s="41" t="s">
        <v>12</v>
      </c>
      <c r="H8" s="41" t="s">
        <v>13</v>
      </c>
      <c r="I8" s="41" t="s">
        <v>14</v>
      </c>
      <c r="J8" s="41" t="s">
        <v>15</v>
      </c>
      <c r="K8" s="41" t="s">
        <v>16</v>
      </c>
      <c r="L8" s="41" t="s">
        <v>17</v>
      </c>
      <c r="M8" s="41" t="s">
        <v>18</v>
      </c>
      <c r="N8" s="193" t="s">
        <v>19</v>
      </c>
      <c r="O8" s="41" t="s">
        <v>497</v>
      </c>
      <c r="P8" s="41" t="s">
        <v>746</v>
      </c>
      <c r="Q8" s="478" t="s">
        <v>833</v>
      </c>
      <c r="R8" s="478" t="s">
        <v>913</v>
      </c>
      <c r="S8" s="478" t="s">
        <v>980</v>
      </c>
      <c r="T8" s="20" t="s">
        <v>981</v>
      </c>
      <c r="U8" s="20" t="s">
        <v>982</v>
      </c>
    </row>
    <row r="9" spans="1:27" x14ac:dyDescent="0.25">
      <c r="A9" s="9" t="s">
        <v>5</v>
      </c>
      <c r="B9" s="9"/>
      <c r="C9" s="247">
        <v>2.7550300000000001</v>
      </c>
      <c r="D9" s="247">
        <v>3.6930459999999998</v>
      </c>
      <c r="E9" s="247">
        <v>3.241044</v>
      </c>
      <c r="F9" s="247">
        <v>2.2415769999999999</v>
      </c>
      <c r="G9" s="247">
        <v>2.3298459999999999</v>
      </c>
      <c r="H9" s="247">
        <v>2.4265699999999999</v>
      </c>
      <c r="I9" s="247">
        <v>2.7386759999999999</v>
      </c>
      <c r="J9" s="247">
        <v>2.989849</v>
      </c>
      <c r="K9" s="247">
        <v>2.8089840000000001</v>
      </c>
      <c r="L9" s="247">
        <v>2.3498450000000002</v>
      </c>
      <c r="M9" s="247">
        <v>2.018697</v>
      </c>
      <c r="N9" s="82">
        <v>2.077216</v>
      </c>
      <c r="O9" s="248">
        <v>0.78400693999999993</v>
      </c>
      <c r="P9" s="248">
        <v>3</v>
      </c>
      <c r="Q9" s="318">
        <v>1.7</v>
      </c>
      <c r="R9" s="318">
        <v>1.6</v>
      </c>
      <c r="S9" s="318">
        <v>1.7781020000000001</v>
      </c>
      <c r="T9" s="21">
        <f>($S9-$C$9)/$C$9</f>
        <v>-0.35459795356130425</v>
      </c>
      <c r="U9" s="254">
        <f>($S9-$R9)/$R9</f>
        <v>0.11131374999999999</v>
      </c>
      <c r="Z9" s="634"/>
      <c r="AA9" s="635"/>
    </row>
    <row r="10" spans="1:27" x14ac:dyDescent="0.25">
      <c r="A10" s="9" t="s">
        <v>4</v>
      </c>
      <c r="B10" s="9"/>
      <c r="C10" s="247">
        <v>2.3556629999999998</v>
      </c>
      <c r="D10" s="247">
        <v>2.228672</v>
      </c>
      <c r="E10" s="247">
        <v>2.1325280000000002</v>
      </c>
      <c r="F10" s="247">
        <v>2.5660210000000001</v>
      </c>
      <c r="G10" s="247">
        <v>2.644603</v>
      </c>
      <c r="H10" s="247">
        <v>2.388382</v>
      </c>
      <c r="I10" s="247">
        <v>1.8292459999999999</v>
      </c>
      <c r="J10" s="247">
        <v>1.6450070000000001</v>
      </c>
      <c r="K10" s="247">
        <v>2.7237990000000001</v>
      </c>
      <c r="L10" s="247">
        <v>3.1137320000000002</v>
      </c>
      <c r="M10" s="247">
        <v>1.8026800000000001</v>
      </c>
      <c r="N10" s="82">
        <v>0.93791000000000002</v>
      </c>
      <c r="O10" s="248">
        <v>0.99991879999999989</v>
      </c>
      <c r="P10" s="248">
        <v>1.3</v>
      </c>
      <c r="Q10" s="318">
        <v>1.6</v>
      </c>
      <c r="R10" s="318">
        <v>1.3</v>
      </c>
      <c r="S10" s="318">
        <v>1.374622</v>
      </c>
      <c r="T10" s="21">
        <f>($S10-$C10)/$C10</f>
        <v>-0.41646067370417583</v>
      </c>
      <c r="U10" s="254">
        <f t="shared" ref="U10:U19" si="0">($S10-$R10)/$R10</f>
        <v>5.7401538461538434E-2</v>
      </c>
      <c r="Z10" s="634"/>
      <c r="AA10" s="635"/>
    </row>
    <row r="11" spans="1:27" x14ac:dyDescent="0.25">
      <c r="A11" s="9" t="s">
        <v>6</v>
      </c>
      <c r="B11" s="9"/>
      <c r="C11" s="247">
        <v>2.4886339999999998</v>
      </c>
      <c r="D11" s="247">
        <v>2.9180429999999999</v>
      </c>
      <c r="E11" s="247">
        <v>2.4422199999999998</v>
      </c>
      <c r="F11" s="247">
        <v>3.7602890000000002</v>
      </c>
      <c r="G11" s="247">
        <v>1.8348500000000001</v>
      </c>
      <c r="H11" s="247">
        <v>2.5415100000000002</v>
      </c>
      <c r="I11" s="247">
        <v>3.4464030000000001</v>
      </c>
      <c r="J11" s="247">
        <v>2.3905370000000001</v>
      </c>
      <c r="K11" s="247">
        <v>2.7511549999999998</v>
      </c>
      <c r="L11" s="247">
        <v>2.8285670000000001</v>
      </c>
      <c r="M11" s="247">
        <v>1.543655</v>
      </c>
      <c r="N11" s="82">
        <v>1.1738489999999999</v>
      </c>
      <c r="O11" s="248">
        <v>1.0804745099999999</v>
      </c>
      <c r="P11" s="248">
        <v>0.8</v>
      </c>
      <c r="Q11" s="318">
        <v>1</v>
      </c>
      <c r="R11" s="318">
        <v>1</v>
      </c>
      <c r="S11" s="318">
        <v>0.93209399999999998</v>
      </c>
      <c r="T11" s="21">
        <f t="shared" ref="T11:T19" si="1">($S11-$C11)/$C11</f>
        <v>-0.62545958947760094</v>
      </c>
      <c r="U11" s="254">
        <f t="shared" si="0"/>
        <v>-6.7906000000000022E-2</v>
      </c>
      <c r="Z11" s="634"/>
      <c r="AA11" s="635"/>
    </row>
    <row r="12" spans="1:27" x14ac:dyDescent="0.25">
      <c r="A12" s="9" t="s">
        <v>0</v>
      </c>
      <c r="B12" s="9"/>
      <c r="C12" s="247">
        <v>0.95532799999999995</v>
      </c>
      <c r="D12" s="247">
        <v>1.208771</v>
      </c>
      <c r="E12" s="247">
        <v>1.143386</v>
      </c>
      <c r="F12" s="247">
        <v>0.90510000000000002</v>
      </c>
      <c r="G12" s="247">
        <v>1.9537530000000001</v>
      </c>
      <c r="H12" s="247">
        <v>1.0631280000000001</v>
      </c>
      <c r="I12" s="247">
        <v>1.143994</v>
      </c>
      <c r="J12" s="247">
        <v>1.149756</v>
      </c>
      <c r="K12" s="247">
        <v>1.1226670000000001</v>
      </c>
      <c r="L12" s="247">
        <v>2.0928110000000002</v>
      </c>
      <c r="M12" s="247">
        <v>0.80491900000000005</v>
      </c>
      <c r="N12" s="82">
        <v>1.190056</v>
      </c>
      <c r="O12" s="248">
        <v>0.95786400000000005</v>
      </c>
      <c r="P12" s="248">
        <v>0.5</v>
      </c>
      <c r="Q12" s="318">
        <v>0.2</v>
      </c>
      <c r="R12" s="318">
        <v>0.6</v>
      </c>
      <c r="S12" s="318">
        <v>0.68608100000000005</v>
      </c>
      <c r="T12" s="21">
        <f t="shared" si="1"/>
        <v>-0.28183723286661744</v>
      </c>
      <c r="U12" s="254">
        <f t="shared" si="0"/>
        <v>0.14346833333333348</v>
      </c>
      <c r="Z12" s="634"/>
      <c r="AA12" s="635"/>
    </row>
    <row r="13" spans="1:27" x14ac:dyDescent="0.25">
      <c r="A13" s="9" t="s">
        <v>1</v>
      </c>
      <c r="B13" s="9"/>
      <c r="C13" s="247">
        <v>3.3176410000000001</v>
      </c>
      <c r="D13" s="247">
        <v>2.411556</v>
      </c>
      <c r="E13" s="247">
        <v>2.490802</v>
      </c>
      <c r="F13" s="247">
        <v>2.712523</v>
      </c>
      <c r="G13" s="247">
        <v>2.7797869999999998</v>
      </c>
      <c r="H13" s="247">
        <v>2.9153229999999999</v>
      </c>
      <c r="I13" s="247">
        <v>2.065652</v>
      </c>
      <c r="J13" s="247">
        <v>3.1771859999999998</v>
      </c>
      <c r="K13" s="247">
        <v>1.9471890000000001</v>
      </c>
      <c r="L13" s="247">
        <v>1.2882420000000001</v>
      </c>
      <c r="M13" s="247">
        <v>0.74704400000000004</v>
      </c>
      <c r="N13" s="82">
        <v>1.198302</v>
      </c>
      <c r="O13" s="248">
        <v>1.7744993</v>
      </c>
      <c r="P13" s="248">
        <v>1.5</v>
      </c>
      <c r="Q13" s="318">
        <v>1.3</v>
      </c>
      <c r="R13" s="318">
        <v>1.1000000000000001</v>
      </c>
      <c r="S13" s="318">
        <v>0.64307099999999995</v>
      </c>
      <c r="T13" s="21">
        <f t="shared" si="1"/>
        <v>-0.80616618856591171</v>
      </c>
      <c r="U13" s="254">
        <f t="shared" si="0"/>
        <v>-0.41539000000000009</v>
      </c>
      <c r="Z13" s="634"/>
      <c r="AA13" s="635"/>
    </row>
    <row r="14" spans="1:27" x14ac:dyDescent="0.25">
      <c r="A14" s="9" t="s">
        <v>7</v>
      </c>
      <c r="B14" s="9"/>
      <c r="C14" s="247">
        <v>3.8169059999999999</v>
      </c>
      <c r="D14" s="247">
        <v>3.1018460000000001</v>
      </c>
      <c r="E14" s="247">
        <v>2.4657230000000001</v>
      </c>
      <c r="F14" s="247">
        <v>3.0080439999999999</v>
      </c>
      <c r="G14" s="247">
        <v>2.635659</v>
      </c>
      <c r="H14" s="247">
        <v>2.4639820000000001</v>
      </c>
      <c r="I14" s="247">
        <v>2.9659789999999999</v>
      </c>
      <c r="J14" s="247">
        <v>2.4145910000000002</v>
      </c>
      <c r="K14" s="247">
        <v>1.8327</v>
      </c>
      <c r="L14" s="247">
        <v>2.2792400000000002</v>
      </c>
      <c r="M14" s="247">
        <v>1.345491</v>
      </c>
      <c r="N14" s="82">
        <v>0.63059799999999999</v>
      </c>
      <c r="O14" s="248">
        <v>0.57918124000000004</v>
      </c>
      <c r="P14" s="248">
        <v>1</v>
      </c>
      <c r="Q14" s="318">
        <v>0.9</v>
      </c>
      <c r="R14" s="318">
        <v>0.9</v>
      </c>
      <c r="S14" s="318">
        <v>0.71259899999999998</v>
      </c>
      <c r="T14" s="21">
        <f t="shared" si="1"/>
        <v>-0.8133045456188861</v>
      </c>
      <c r="U14" s="254">
        <f t="shared" si="0"/>
        <v>-0.20822333333333337</v>
      </c>
      <c r="Z14" s="634"/>
      <c r="AA14" s="635"/>
    </row>
    <row r="15" spans="1:27" x14ac:dyDescent="0.25">
      <c r="A15" s="9" t="s">
        <v>9</v>
      </c>
      <c r="B15" s="9"/>
      <c r="C15" s="247">
        <v>3.1537299999999999</v>
      </c>
      <c r="D15" s="247">
        <v>3.1565720000000002</v>
      </c>
      <c r="E15" s="247">
        <v>3.7010890000000001</v>
      </c>
      <c r="F15" s="247">
        <v>3.6297440000000001</v>
      </c>
      <c r="G15" s="247">
        <v>2.419098</v>
      </c>
      <c r="H15" s="247">
        <v>2.0047799999999998</v>
      </c>
      <c r="I15" s="247">
        <v>1.876436</v>
      </c>
      <c r="J15" s="247">
        <v>2.0345070000000001</v>
      </c>
      <c r="K15" s="247">
        <v>3.3515929999999998</v>
      </c>
      <c r="L15" s="247">
        <v>2.6755260000000001</v>
      </c>
      <c r="M15" s="247">
        <v>1.2203710000000001</v>
      </c>
      <c r="N15" s="82">
        <v>1.283523</v>
      </c>
      <c r="O15" s="248">
        <v>1.0369750099999999</v>
      </c>
      <c r="P15" s="248">
        <v>1.3</v>
      </c>
      <c r="Q15" s="318">
        <v>2</v>
      </c>
      <c r="R15" s="318">
        <v>1.9</v>
      </c>
      <c r="S15" s="318">
        <v>1.754515</v>
      </c>
      <c r="T15" s="21">
        <f t="shared" si="1"/>
        <v>-0.44366987662228535</v>
      </c>
      <c r="U15" s="254">
        <f t="shared" si="0"/>
        <v>-7.6571052631578873E-2</v>
      </c>
      <c r="Z15" s="634"/>
      <c r="AA15" s="635"/>
    </row>
    <row r="16" spans="1:27" x14ac:dyDescent="0.25">
      <c r="A16" s="9" t="s">
        <v>20</v>
      </c>
      <c r="B16" s="9"/>
      <c r="C16" s="247">
        <v>2.2744789999999999</v>
      </c>
      <c r="D16" s="247">
        <v>2.015307</v>
      </c>
      <c r="E16" s="247">
        <v>3.1583610000000002</v>
      </c>
      <c r="F16" s="247">
        <v>3.4940639999999998</v>
      </c>
      <c r="G16" s="247">
        <v>2.944191</v>
      </c>
      <c r="H16" s="247">
        <v>2.4350710000000002</v>
      </c>
      <c r="I16" s="247">
        <v>1.633554</v>
      </c>
      <c r="J16" s="247">
        <v>2.3862040000000002</v>
      </c>
      <c r="K16" s="247">
        <v>2.8456839999999999</v>
      </c>
      <c r="L16" s="247">
        <v>2.3755440000000001</v>
      </c>
      <c r="M16" s="247">
        <v>1.507007</v>
      </c>
      <c r="N16" s="82">
        <v>2.5025970000000002</v>
      </c>
      <c r="O16" s="248">
        <v>2.76909779</v>
      </c>
      <c r="P16" s="248">
        <v>1.5</v>
      </c>
      <c r="Q16" s="318">
        <v>1.7</v>
      </c>
      <c r="R16" s="318">
        <v>1.7</v>
      </c>
      <c r="S16" s="318">
        <v>1.415138</v>
      </c>
      <c r="T16" s="21">
        <f t="shared" si="1"/>
        <v>-0.37781883235677266</v>
      </c>
      <c r="U16" s="254">
        <f t="shared" si="0"/>
        <v>-0.16756588235294115</v>
      </c>
      <c r="Z16" s="634"/>
      <c r="AA16" s="635"/>
    </row>
    <row r="17" spans="1:27" x14ac:dyDescent="0.25">
      <c r="A17" s="9" t="s">
        <v>2</v>
      </c>
      <c r="B17" s="9"/>
      <c r="C17" s="247">
        <v>2.8174670000000002</v>
      </c>
      <c r="D17" s="247">
        <v>2.178947</v>
      </c>
      <c r="E17" s="247">
        <v>2.6615259999999998</v>
      </c>
      <c r="F17" s="247">
        <v>1.802597</v>
      </c>
      <c r="G17" s="247">
        <v>2.0544929999999999</v>
      </c>
      <c r="H17" s="247">
        <v>1.709508</v>
      </c>
      <c r="I17" s="247">
        <v>1.751053</v>
      </c>
      <c r="J17" s="247">
        <v>2.222194</v>
      </c>
      <c r="K17" s="247">
        <v>3.0606019999999998</v>
      </c>
      <c r="L17" s="247">
        <v>1.762524</v>
      </c>
      <c r="M17" s="247">
        <v>0.85416599999999998</v>
      </c>
      <c r="N17" s="82">
        <v>1.1091279999999999</v>
      </c>
      <c r="O17" s="248">
        <v>1.6122106699999998</v>
      </c>
      <c r="P17" s="248">
        <v>1.2</v>
      </c>
      <c r="Q17" s="318">
        <v>1.4</v>
      </c>
      <c r="R17" s="318">
        <v>1.1000000000000001</v>
      </c>
      <c r="S17" s="318">
        <v>0.52521600000000002</v>
      </c>
      <c r="T17" s="21">
        <f t="shared" si="1"/>
        <v>-0.81358574918534987</v>
      </c>
      <c r="U17" s="254">
        <f t="shared" si="0"/>
        <v>-0.52253090909090916</v>
      </c>
      <c r="Z17" s="634"/>
      <c r="AA17" s="635"/>
    </row>
    <row r="18" spans="1:27" x14ac:dyDescent="0.25">
      <c r="A18" s="9" t="s">
        <v>368</v>
      </c>
      <c r="B18" s="9"/>
      <c r="C18" s="247">
        <v>4.5759299999999996</v>
      </c>
      <c r="D18" s="247">
        <v>4.4754909999999999</v>
      </c>
      <c r="E18" s="247">
        <v>2.838133</v>
      </c>
      <c r="F18" s="247">
        <v>2.3705270000000001</v>
      </c>
      <c r="G18" s="247">
        <v>3.6569259999999999</v>
      </c>
      <c r="H18" s="247">
        <v>3.6122179999999999</v>
      </c>
      <c r="I18" s="247">
        <v>1.7727329999999999</v>
      </c>
      <c r="J18" s="247">
        <v>4.3367310000000003</v>
      </c>
      <c r="K18" s="247">
        <v>5.1147609999999997</v>
      </c>
      <c r="L18" s="247">
        <v>4.5715320000000004</v>
      </c>
      <c r="M18" s="247">
        <v>0.98752799999999996</v>
      </c>
      <c r="N18" s="82">
        <v>1.098193</v>
      </c>
      <c r="O18" s="248">
        <v>1.6279561899999999</v>
      </c>
      <c r="P18" s="248">
        <v>2</v>
      </c>
      <c r="Q18" s="318">
        <v>2.9</v>
      </c>
      <c r="R18" s="318">
        <v>3.3</v>
      </c>
      <c r="S18" s="318">
        <v>6.3240420000000004</v>
      </c>
      <c r="T18" s="21">
        <f t="shared" si="1"/>
        <v>0.38202332640578002</v>
      </c>
      <c r="U18" s="254">
        <f t="shared" si="0"/>
        <v>0.91637636363636388</v>
      </c>
      <c r="Z18" s="634"/>
      <c r="AA18" s="635"/>
    </row>
    <row r="19" spans="1:27" x14ac:dyDescent="0.25">
      <c r="A19" s="321" t="s">
        <v>334</v>
      </c>
      <c r="B19" s="321"/>
      <c r="C19" s="429">
        <v>28.510808000000001</v>
      </c>
      <c r="D19" s="429">
        <v>27.388251</v>
      </c>
      <c r="E19" s="429">
        <v>26.274812000000001</v>
      </c>
      <c r="F19" s="429">
        <v>26.490486000000001</v>
      </c>
      <c r="G19" s="429">
        <v>25.253205999999999</v>
      </c>
      <c r="H19" s="429">
        <v>23.560472000000001</v>
      </c>
      <c r="I19" s="429">
        <v>21.223725999999999</v>
      </c>
      <c r="J19" s="429">
        <v>24.746561</v>
      </c>
      <c r="K19" s="429">
        <v>27.559134</v>
      </c>
      <c r="L19" s="429">
        <v>25.337561999999998</v>
      </c>
      <c r="M19" s="429">
        <v>11.84403</v>
      </c>
      <c r="N19" s="430">
        <v>13.201371999999999</v>
      </c>
      <c r="O19" s="428">
        <v>13.196904480000001</v>
      </c>
      <c r="P19" s="428">
        <v>14.1</v>
      </c>
      <c r="Q19" s="424">
        <v>14.7</v>
      </c>
      <c r="R19" s="424">
        <f>SUM(R9:R18)</f>
        <v>14.5</v>
      </c>
      <c r="S19" s="424">
        <f>SUM(S9:S18)</f>
        <v>16.145479999999999</v>
      </c>
      <c r="T19" s="21">
        <f t="shared" si="1"/>
        <v>-0.43370668414588603</v>
      </c>
      <c r="U19" s="254">
        <f t="shared" si="0"/>
        <v>0.11348137931034477</v>
      </c>
    </row>
    <row r="20" spans="1:27" ht="21" x14ac:dyDescent="0.35">
      <c r="A20" s="93" t="s">
        <v>503</v>
      </c>
      <c r="B20" s="94"/>
      <c r="C20" s="94"/>
      <c r="D20" s="94"/>
      <c r="E20" s="94"/>
      <c r="F20" s="94"/>
      <c r="G20" s="94"/>
      <c r="H20" s="94"/>
      <c r="I20" s="94"/>
      <c r="J20" s="94"/>
      <c r="K20" s="94"/>
      <c r="L20" s="94"/>
      <c r="M20" s="94"/>
      <c r="N20" s="94"/>
      <c r="O20" s="94"/>
      <c r="P20" s="94"/>
      <c r="Q20" s="94"/>
      <c r="R20" s="94"/>
      <c r="S20" s="95"/>
      <c r="T20" s="33"/>
      <c r="U20" s="33"/>
    </row>
    <row r="21" spans="1:27" x14ac:dyDescent="0.25">
      <c r="A21" s="61" t="s">
        <v>0</v>
      </c>
      <c r="B21" s="324"/>
      <c r="C21" s="324" t="s">
        <v>11</v>
      </c>
      <c r="D21" s="324" t="s">
        <v>25</v>
      </c>
      <c r="E21" s="324" t="s">
        <v>26</v>
      </c>
      <c r="F21" s="324" t="s">
        <v>27</v>
      </c>
      <c r="G21" s="324" t="s">
        <v>12</v>
      </c>
      <c r="H21" s="324" t="s">
        <v>13</v>
      </c>
      <c r="I21" s="324" t="s">
        <v>14</v>
      </c>
      <c r="J21" s="324" t="s">
        <v>15</v>
      </c>
      <c r="K21" s="324" t="s">
        <v>16</v>
      </c>
      <c r="L21" s="324" t="s">
        <v>17</v>
      </c>
      <c r="M21" s="324" t="s">
        <v>18</v>
      </c>
      <c r="N21" s="324" t="s">
        <v>19</v>
      </c>
      <c r="O21" s="671" t="s">
        <v>497</v>
      </c>
      <c r="P21" s="671" t="s">
        <v>746</v>
      </c>
      <c r="Q21" s="324" t="s">
        <v>833</v>
      </c>
      <c r="R21" s="672" t="s">
        <v>913</v>
      </c>
      <c r="S21" s="672" t="s">
        <v>980</v>
      </c>
      <c r="T21" s="507"/>
    </row>
    <row r="22" spans="1:27" x14ac:dyDescent="0.25">
      <c r="A22" s="9" t="s">
        <v>701</v>
      </c>
      <c r="B22" s="9"/>
      <c r="C22" s="250">
        <v>955000</v>
      </c>
      <c r="D22" s="250">
        <v>1209000</v>
      </c>
      <c r="E22" s="250">
        <v>980000</v>
      </c>
      <c r="F22" s="250">
        <v>905000</v>
      </c>
      <c r="G22" s="250">
        <v>1954000</v>
      </c>
      <c r="H22" s="250">
        <v>1050000</v>
      </c>
      <c r="I22" s="250">
        <v>1143994.3900000001</v>
      </c>
      <c r="J22" s="250">
        <v>1152000</v>
      </c>
      <c r="K22" s="250">
        <v>1122667</v>
      </c>
      <c r="L22" s="250">
        <v>2134700</v>
      </c>
      <c r="M22" s="250">
        <v>804919</v>
      </c>
      <c r="N22" s="250">
        <v>1182812</v>
      </c>
      <c r="O22" s="251">
        <v>957864</v>
      </c>
      <c r="P22" s="251">
        <v>468267</v>
      </c>
      <c r="Q22" s="250">
        <v>169837</v>
      </c>
      <c r="R22" s="251">
        <v>592792</v>
      </c>
      <c r="S22" s="250">
        <f>SUM(S23:S26)</f>
        <v>686081</v>
      </c>
    </row>
    <row r="23" spans="1:27" x14ac:dyDescent="0.25">
      <c r="A23" s="9"/>
      <c r="B23" s="9" t="s">
        <v>370</v>
      </c>
      <c r="C23" s="250" t="s">
        <v>125</v>
      </c>
      <c r="D23" s="250" t="s">
        <v>125</v>
      </c>
      <c r="E23" s="250" t="s">
        <v>125</v>
      </c>
      <c r="F23" s="250" t="s">
        <v>125</v>
      </c>
      <c r="G23" s="250" t="s">
        <v>125</v>
      </c>
      <c r="H23" s="250" t="s">
        <v>125</v>
      </c>
      <c r="I23" s="250">
        <v>565405</v>
      </c>
      <c r="J23" s="250">
        <v>435006</v>
      </c>
      <c r="K23" s="250">
        <v>479921</v>
      </c>
      <c r="L23" s="250">
        <v>1288800</v>
      </c>
      <c r="M23" s="250">
        <v>255067</v>
      </c>
      <c r="N23" s="250">
        <v>686038</v>
      </c>
      <c r="O23" s="251">
        <v>465926</v>
      </c>
      <c r="P23" s="251">
        <v>373825</v>
      </c>
      <c r="Q23" s="250">
        <v>216213</v>
      </c>
      <c r="R23" s="251">
        <v>507196</v>
      </c>
      <c r="S23" s="250">
        <v>558584</v>
      </c>
    </row>
    <row r="24" spans="1:27" x14ac:dyDescent="0.25">
      <c r="A24" s="9"/>
      <c r="B24" s="9" t="s">
        <v>371</v>
      </c>
      <c r="C24" s="250" t="s">
        <v>125</v>
      </c>
      <c r="D24" s="250" t="s">
        <v>125</v>
      </c>
      <c r="E24" s="250" t="s">
        <v>125</v>
      </c>
      <c r="F24" s="250" t="s">
        <v>125</v>
      </c>
      <c r="G24" s="250" t="s">
        <v>125</v>
      </c>
      <c r="H24" s="250" t="s">
        <v>125</v>
      </c>
      <c r="I24" s="250">
        <v>260529.15</v>
      </c>
      <c r="J24" s="250">
        <v>178171</v>
      </c>
      <c r="K24" s="250">
        <v>137450</v>
      </c>
      <c r="L24" s="250">
        <v>162800</v>
      </c>
      <c r="M24" s="250">
        <v>194674</v>
      </c>
      <c r="N24" s="250">
        <v>123737</v>
      </c>
      <c r="O24" s="251">
        <v>215165</v>
      </c>
      <c r="P24" s="251">
        <v>6121</v>
      </c>
      <c r="Q24" s="250">
        <v>0</v>
      </c>
      <c r="R24" s="251">
        <v>0</v>
      </c>
      <c r="S24" s="250">
        <v>0</v>
      </c>
    </row>
    <row r="25" spans="1:27" x14ac:dyDescent="0.25">
      <c r="A25" s="9"/>
      <c r="B25" s="9" t="s">
        <v>372</v>
      </c>
      <c r="C25" s="250" t="s">
        <v>125</v>
      </c>
      <c r="D25" s="250" t="s">
        <v>125</v>
      </c>
      <c r="E25" s="250" t="s">
        <v>125</v>
      </c>
      <c r="F25" s="250" t="s">
        <v>125</v>
      </c>
      <c r="G25" s="250" t="s">
        <v>125</v>
      </c>
      <c r="H25" s="250" t="s">
        <v>125</v>
      </c>
      <c r="I25" s="250">
        <v>200616.42</v>
      </c>
      <c r="J25" s="250">
        <v>184293</v>
      </c>
      <c r="K25" s="250">
        <v>101333</v>
      </c>
      <c r="L25" s="250">
        <v>107500</v>
      </c>
      <c r="M25" s="250">
        <v>1161</v>
      </c>
      <c r="N25" s="250">
        <v>0</v>
      </c>
      <c r="O25" s="251">
        <v>7456</v>
      </c>
      <c r="P25" s="251">
        <v>0</v>
      </c>
      <c r="Q25" s="250">
        <v>-69324</v>
      </c>
      <c r="R25" s="251">
        <v>85596</v>
      </c>
      <c r="S25" s="250">
        <v>0</v>
      </c>
    </row>
    <row r="26" spans="1:27" x14ac:dyDescent="0.25">
      <c r="A26" s="9"/>
      <c r="B26" s="9" t="s">
        <v>373</v>
      </c>
      <c r="C26" s="250" t="s">
        <v>125</v>
      </c>
      <c r="D26" s="250" t="s">
        <v>125</v>
      </c>
      <c r="E26" s="250" t="s">
        <v>125</v>
      </c>
      <c r="F26" s="250" t="s">
        <v>125</v>
      </c>
      <c r="G26" s="250" t="s">
        <v>125</v>
      </c>
      <c r="H26" s="250" t="s">
        <v>125</v>
      </c>
      <c r="I26" s="250">
        <v>117443.82</v>
      </c>
      <c r="J26" s="250">
        <v>354846</v>
      </c>
      <c r="K26" s="250">
        <v>403963</v>
      </c>
      <c r="L26" s="250">
        <v>575600</v>
      </c>
      <c r="M26" s="250">
        <v>354017</v>
      </c>
      <c r="N26" s="250">
        <v>380281</v>
      </c>
      <c r="O26" s="250">
        <v>269317</v>
      </c>
      <c r="P26" s="251">
        <v>88321</v>
      </c>
      <c r="Q26" s="250">
        <v>22948</v>
      </c>
      <c r="R26" s="251">
        <v>0</v>
      </c>
      <c r="S26" s="250">
        <v>127497</v>
      </c>
    </row>
    <row r="27" spans="1:27" x14ac:dyDescent="0.25">
      <c r="A27" s="15" t="s">
        <v>501</v>
      </c>
      <c r="B27" s="9"/>
      <c r="C27" s="250" t="s">
        <v>125</v>
      </c>
      <c r="D27" s="250" t="s">
        <v>125</v>
      </c>
      <c r="E27" s="250" t="s">
        <v>125</v>
      </c>
      <c r="F27" s="250" t="s">
        <v>125</v>
      </c>
      <c r="G27" s="250" t="s">
        <v>125</v>
      </c>
      <c r="H27" s="250" t="s">
        <v>125</v>
      </c>
      <c r="I27" s="252" t="s">
        <v>125</v>
      </c>
      <c r="J27" s="252" t="s">
        <v>125</v>
      </c>
      <c r="K27" s="252">
        <v>43</v>
      </c>
      <c r="L27" s="252">
        <v>26</v>
      </c>
      <c r="M27" s="252">
        <v>17</v>
      </c>
      <c r="N27" s="252">
        <v>17</v>
      </c>
      <c r="O27" s="253" t="s">
        <v>498</v>
      </c>
      <c r="P27" s="253" t="s">
        <v>498</v>
      </c>
      <c r="Q27" s="252" t="s">
        <v>498</v>
      </c>
      <c r="R27" s="252" t="s">
        <v>498</v>
      </c>
      <c r="S27" s="252" t="s">
        <v>498</v>
      </c>
    </row>
    <row r="28" spans="1:27" x14ac:dyDescent="0.25">
      <c r="A28" s="9"/>
      <c r="B28" s="9" t="s">
        <v>370</v>
      </c>
      <c r="C28" s="250" t="s">
        <v>125</v>
      </c>
      <c r="D28" s="250" t="s">
        <v>125</v>
      </c>
      <c r="E28" s="250" t="s">
        <v>125</v>
      </c>
      <c r="F28" s="250" t="s">
        <v>125</v>
      </c>
      <c r="G28" s="250" t="s">
        <v>125</v>
      </c>
      <c r="H28" s="250" t="s">
        <v>125</v>
      </c>
      <c r="I28" s="252" t="s">
        <v>125</v>
      </c>
      <c r="J28" s="252" t="s">
        <v>125</v>
      </c>
      <c r="K28" s="252">
        <v>13</v>
      </c>
      <c r="L28" s="252">
        <v>9</v>
      </c>
      <c r="M28" s="252">
        <v>10</v>
      </c>
      <c r="N28" s="252">
        <v>7</v>
      </c>
      <c r="O28" s="253" t="s">
        <v>498</v>
      </c>
      <c r="P28" s="253" t="s">
        <v>498</v>
      </c>
      <c r="Q28" s="252" t="s">
        <v>498</v>
      </c>
      <c r="R28" s="252" t="s">
        <v>498</v>
      </c>
      <c r="S28" s="252" t="s">
        <v>498</v>
      </c>
    </row>
    <row r="29" spans="1:27" x14ac:dyDescent="0.25">
      <c r="A29" s="9"/>
      <c r="B29" s="9" t="s">
        <v>371</v>
      </c>
      <c r="C29" s="250" t="s">
        <v>125</v>
      </c>
      <c r="D29" s="250" t="s">
        <v>125</v>
      </c>
      <c r="E29" s="250" t="s">
        <v>125</v>
      </c>
      <c r="F29" s="250" t="s">
        <v>125</v>
      </c>
      <c r="G29" s="250" t="s">
        <v>125</v>
      </c>
      <c r="H29" s="250" t="s">
        <v>125</v>
      </c>
      <c r="I29" s="252" t="s">
        <v>125</v>
      </c>
      <c r="J29" s="252" t="s">
        <v>125</v>
      </c>
      <c r="K29" s="252">
        <v>5</v>
      </c>
      <c r="L29" s="252">
        <v>5</v>
      </c>
      <c r="M29" s="252">
        <v>2</v>
      </c>
      <c r="N29" s="252">
        <v>2</v>
      </c>
      <c r="O29" s="253" t="s">
        <v>498</v>
      </c>
      <c r="P29" s="253" t="s">
        <v>498</v>
      </c>
      <c r="Q29" s="252" t="s">
        <v>498</v>
      </c>
      <c r="R29" s="252" t="s">
        <v>498</v>
      </c>
      <c r="S29" s="252" t="s">
        <v>498</v>
      </c>
    </row>
    <row r="30" spans="1:27" x14ac:dyDescent="0.25">
      <c r="A30" s="9"/>
      <c r="B30" s="9" t="s">
        <v>372</v>
      </c>
      <c r="C30" s="250" t="s">
        <v>125</v>
      </c>
      <c r="D30" s="250" t="s">
        <v>125</v>
      </c>
      <c r="E30" s="250" t="s">
        <v>125</v>
      </c>
      <c r="F30" s="250" t="s">
        <v>125</v>
      </c>
      <c r="G30" s="250" t="s">
        <v>125</v>
      </c>
      <c r="H30" s="250" t="s">
        <v>125</v>
      </c>
      <c r="I30" s="252" t="s">
        <v>125</v>
      </c>
      <c r="J30" s="252" t="s">
        <v>125</v>
      </c>
      <c r="K30" s="252">
        <v>1</v>
      </c>
      <c r="L30" s="252">
        <v>0</v>
      </c>
      <c r="M30" s="252">
        <v>0</v>
      </c>
      <c r="N30" s="252">
        <v>0</v>
      </c>
      <c r="O30" s="253" t="s">
        <v>498</v>
      </c>
      <c r="P30" s="253" t="s">
        <v>498</v>
      </c>
      <c r="Q30" s="252" t="s">
        <v>498</v>
      </c>
      <c r="R30" s="252" t="s">
        <v>498</v>
      </c>
      <c r="S30" s="252" t="s">
        <v>498</v>
      </c>
    </row>
    <row r="31" spans="1:27" x14ac:dyDescent="0.25">
      <c r="A31" s="9"/>
      <c r="B31" s="9" t="s">
        <v>373</v>
      </c>
      <c r="C31" s="250" t="s">
        <v>125</v>
      </c>
      <c r="D31" s="250" t="s">
        <v>125</v>
      </c>
      <c r="E31" s="250" t="s">
        <v>125</v>
      </c>
      <c r="F31" s="250" t="s">
        <v>125</v>
      </c>
      <c r="G31" s="250" t="s">
        <v>125</v>
      </c>
      <c r="H31" s="250" t="s">
        <v>125</v>
      </c>
      <c r="I31" s="250" t="s">
        <v>125</v>
      </c>
      <c r="J31" s="250" t="s">
        <v>125</v>
      </c>
      <c r="K31" s="252">
        <v>24</v>
      </c>
      <c r="L31" s="252">
        <v>12</v>
      </c>
      <c r="M31" s="252">
        <v>5</v>
      </c>
      <c r="N31" s="252">
        <v>8</v>
      </c>
      <c r="O31" s="251" t="s">
        <v>498</v>
      </c>
      <c r="P31" s="251" t="s">
        <v>498</v>
      </c>
      <c r="Q31" s="250" t="s">
        <v>498</v>
      </c>
      <c r="R31" s="250" t="s">
        <v>498</v>
      </c>
      <c r="S31" s="250" t="s">
        <v>498</v>
      </c>
    </row>
    <row r="32" spans="1:27" x14ac:dyDescent="0.25">
      <c r="A32" s="9" t="s">
        <v>502</v>
      </c>
      <c r="B32" s="9"/>
      <c r="C32" s="250" t="s">
        <v>125</v>
      </c>
      <c r="D32" s="250" t="s">
        <v>125</v>
      </c>
      <c r="E32" s="250" t="s">
        <v>125</v>
      </c>
      <c r="F32" s="250" t="s">
        <v>125</v>
      </c>
      <c r="G32" s="250" t="s">
        <v>125</v>
      </c>
      <c r="H32" s="250" t="s">
        <v>125</v>
      </c>
      <c r="I32" s="250" t="s">
        <v>125</v>
      </c>
      <c r="J32" s="250">
        <v>1831610</v>
      </c>
      <c r="K32" s="250">
        <v>1433599</v>
      </c>
      <c r="L32" s="250">
        <v>837100</v>
      </c>
      <c r="M32" s="250">
        <v>1064104</v>
      </c>
      <c r="N32" s="250">
        <v>604686</v>
      </c>
      <c r="O32" s="251" t="s">
        <v>498</v>
      </c>
      <c r="P32" s="251" t="s">
        <v>498</v>
      </c>
      <c r="Q32" s="250" t="s">
        <v>498</v>
      </c>
      <c r="R32" s="250" t="s">
        <v>498</v>
      </c>
      <c r="S32" s="250" t="s">
        <v>498</v>
      </c>
    </row>
    <row r="33" spans="1:21" x14ac:dyDescent="0.25">
      <c r="A33" s="17" t="s">
        <v>22</v>
      </c>
      <c r="B33" s="41"/>
      <c r="C33" s="41" t="s">
        <v>11</v>
      </c>
      <c r="D33" s="41" t="s">
        <v>25</v>
      </c>
      <c r="E33" s="41" t="s">
        <v>26</v>
      </c>
      <c r="F33" s="41" t="s">
        <v>27</v>
      </c>
      <c r="G33" s="41" t="s">
        <v>12</v>
      </c>
      <c r="H33" s="41" t="s">
        <v>13</v>
      </c>
      <c r="I33" s="41" t="s">
        <v>14</v>
      </c>
      <c r="J33" s="41" t="s">
        <v>15</v>
      </c>
      <c r="K33" s="41" t="s">
        <v>16</v>
      </c>
      <c r="L33" s="41" t="s">
        <v>17</v>
      </c>
      <c r="M33" s="41" t="s">
        <v>18</v>
      </c>
      <c r="N33" s="41" t="s">
        <v>19</v>
      </c>
      <c r="O33" s="669" t="s">
        <v>497</v>
      </c>
      <c r="P33" s="669" t="s">
        <v>746</v>
      </c>
      <c r="Q33" s="41" t="s">
        <v>833</v>
      </c>
      <c r="R33" s="478" t="s">
        <v>913</v>
      </c>
      <c r="S33" s="478" t="s">
        <v>980</v>
      </c>
    </row>
    <row r="34" spans="1:21" x14ac:dyDescent="0.25">
      <c r="A34" s="9" t="s">
        <v>701</v>
      </c>
      <c r="B34" s="9"/>
      <c r="C34" s="250">
        <v>3273000</v>
      </c>
      <c r="D34" s="250">
        <v>2411000</v>
      </c>
      <c r="E34" s="250">
        <v>2453000</v>
      </c>
      <c r="F34" s="250">
        <v>2713000</v>
      </c>
      <c r="G34" s="250">
        <v>2780000</v>
      </c>
      <c r="H34" s="250">
        <v>2665000</v>
      </c>
      <c r="I34" s="250">
        <v>2065651.76</v>
      </c>
      <c r="J34" s="250">
        <v>3177186</v>
      </c>
      <c r="K34" s="250">
        <v>1947190</v>
      </c>
      <c r="L34" s="250">
        <v>1288300</v>
      </c>
      <c r="M34" s="250">
        <v>747044</v>
      </c>
      <c r="N34" s="250">
        <v>1198302</v>
      </c>
      <c r="O34" s="251">
        <v>1774499.3</v>
      </c>
      <c r="P34" s="251">
        <v>1507941</v>
      </c>
      <c r="Q34" s="250">
        <v>1328111</v>
      </c>
      <c r="R34" s="251">
        <v>1077412</v>
      </c>
      <c r="S34" s="250">
        <f>SUM(S35:S38)</f>
        <v>643071</v>
      </c>
    </row>
    <row r="35" spans="1:21" x14ac:dyDescent="0.25">
      <c r="A35" s="9"/>
      <c r="B35" s="9" t="s">
        <v>370</v>
      </c>
      <c r="C35" s="250" t="s">
        <v>125</v>
      </c>
      <c r="D35" s="250" t="s">
        <v>125</v>
      </c>
      <c r="E35" s="250" t="s">
        <v>125</v>
      </c>
      <c r="F35" s="250" t="s">
        <v>125</v>
      </c>
      <c r="G35" s="250" t="s">
        <v>125</v>
      </c>
      <c r="H35" s="250" t="s">
        <v>125</v>
      </c>
      <c r="I35" s="250">
        <v>824737</v>
      </c>
      <c r="J35" s="250">
        <v>1182576</v>
      </c>
      <c r="K35" s="250">
        <v>953339</v>
      </c>
      <c r="L35" s="250">
        <v>686900</v>
      </c>
      <c r="M35" s="250">
        <v>551343</v>
      </c>
      <c r="N35" s="250">
        <v>850026</v>
      </c>
      <c r="O35" s="251">
        <v>1364695.5</v>
      </c>
      <c r="P35" s="251">
        <v>1319459</v>
      </c>
      <c r="Q35" s="250">
        <v>1206338</v>
      </c>
      <c r="R35" s="251">
        <v>966518</v>
      </c>
      <c r="S35" s="250">
        <v>488089</v>
      </c>
      <c r="T35" s="33"/>
      <c r="U35" s="33"/>
    </row>
    <row r="36" spans="1:21" x14ac:dyDescent="0.25">
      <c r="A36" s="9"/>
      <c r="B36" s="9" t="s">
        <v>371</v>
      </c>
      <c r="C36" s="250" t="s">
        <v>125</v>
      </c>
      <c r="D36" s="250" t="s">
        <v>125</v>
      </c>
      <c r="E36" s="250" t="s">
        <v>125</v>
      </c>
      <c r="F36" s="250" t="s">
        <v>125</v>
      </c>
      <c r="G36" s="250" t="s">
        <v>125</v>
      </c>
      <c r="H36" s="250" t="s">
        <v>125</v>
      </c>
      <c r="I36" s="250">
        <v>266246.73</v>
      </c>
      <c r="J36" s="250">
        <v>455624</v>
      </c>
      <c r="K36" s="250">
        <v>125705</v>
      </c>
      <c r="L36" s="250">
        <v>70600</v>
      </c>
      <c r="M36" s="250">
        <v>108654</v>
      </c>
      <c r="N36" s="250">
        <v>193822</v>
      </c>
      <c r="O36" s="251">
        <v>187801</v>
      </c>
      <c r="P36" s="251">
        <v>0</v>
      </c>
      <c r="Q36" s="250">
        <v>0</v>
      </c>
      <c r="R36" s="251">
        <v>0</v>
      </c>
      <c r="S36" s="250">
        <v>21906</v>
      </c>
      <c r="T36" s="33"/>
      <c r="U36" s="33"/>
    </row>
    <row r="37" spans="1:21" x14ac:dyDescent="0.25">
      <c r="A37" s="9"/>
      <c r="B37" s="9" t="s">
        <v>372</v>
      </c>
      <c r="C37" s="250" t="s">
        <v>125</v>
      </c>
      <c r="D37" s="250" t="s">
        <v>125</v>
      </c>
      <c r="E37" s="250" t="s">
        <v>125</v>
      </c>
      <c r="F37" s="250" t="s">
        <v>125</v>
      </c>
      <c r="G37" s="250" t="s">
        <v>125</v>
      </c>
      <c r="H37" s="250" t="s">
        <v>125</v>
      </c>
      <c r="I37" s="250">
        <v>705783.03</v>
      </c>
      <c r="J37" s="250">
        <v>1329088</v>
      </c>
      <c r="K37" s="250">
        <v>656502</v>
      </c>
      <c r="L37" s="250">
        <v>404100</v>
      </c>
      <c r="M37" s="250">
        <v>17587</v>
      </c>
      <c r="N37" s="250">
        <v>16071.72</v>
      </c>
      <c r="O37" s="251">
        <v>92152.86</v>
      </c>
      <c r="P37" s="251">
        <v>92293</v>
      </c>
      <c r="Q37" s="250">
        <v>106710</v>
      </c>
      <c r="R37" s="251">
        <v>0</v>
      </c>
      <c r="S37" s="250">
        <v>0</v>
      </c>
      <c r="T37" s="33"/>
      <c r="U37" s="33"/>
    </row>
    <row r="38" spans="1:21" x14ac:dyDescent="0.25">
      <c r="A38" s="9"/>
      <c r="B38" s="9" t="s">
        <v>373</v>
      </c>
      <c r="C38" s="250" t="s">
        <v>125</v>
      </c>
      <c r="D38" s="250" t="s">
        <v>125</v>
      </c>
      <c r="E38" s="250" t="s">
        <v>125</v>
      </c>
      <c r="F38" s="250" t="s">
        <v>125</v>
      </c>
      <c r="G38" s="250" t="s">
        <v>125</v>
      </c>
      <c r="H38" s="250" t="s">
        <v>125</v>
      </c>
      <c r="I38" s="250">
        <v>268885</v>
      </c>
      <c r="J38" s="250">
        <v>209898</v>
      </c>
      <c r="K38" s="250">
        <v>211644</v>
      </c>
      <c r="L38" s="250">
        <v>126700</v>
      </c>
      <c r="M38" s="250">
        <v>69460</v>
      </c>
      <c r="N38" s="250">
        <v>138382</v>
      </c>
      <c r="O38" s="250">
        <v>129849.94</v>
      </c>
      <c r="P38" s="251">
        <v>96189</v>
      </c>
      <c r="Q38" s="250">
        <v>15063</v>
      </c>
      <c r="R38" s="251">
        <v>110894</v>
      </c>
      <c r="S38" s="250">
        <v>133076</v>
      </c>
      <c r="T38" s="33"/>
      <c r="U38" s="33"/>
    </row>
    <row r="39" spans="1:21" x14ac:dyDescent="0.25">
      <c r="A39" s="15" t="s">
        <v>501</v>
      </c>
      <c r="B39" s="9"/>
      <c r="C39" s="250" t="s">
        <v>125</v>
      </c>
      <c r="D39" s="250" t="s">
        <v>125</v>
      </c>
      <c r="E39" s="250" t="s">
        <v>125</v>
      </c>
      <c r="F39" s="250" t="s">
        <v>125</v>
      </c>
      <c r="G39" s="250" t="s">
        <v>125</v>
      </c>
      <c r="H39" s="250" t="s">
        <v>125</v>
      </c>
      <c r="I39" s="252" t="s">
        <v>125</v>
      </c>
      <c r="J39" s="252" t="s">
        <v>125</v>
      </c>
      <c r="K39" s="252">
        <v>34</v>
      </c>
      <c r="L39" s="252">
        <v>14</v>
      </c>
      <c r="M39" s="252">
        <v>19</v>
      </c>
      <c r="N39" s="252">
        <v>9</v>
      </c>
      <c r="O39" s="253" t="s">
        <v>498</v>
      </c>
      <c r="P39" s="253" t="s">
        <v>498</v>
      </c>
      <c r="Q39" s="252" t="s">
        <v>498</v>
      </c>
      <c r="R39" s="252" t="s">
        <v>498</v>
      </c>
      <c r="S39" s="252" t="s">
        <v>498</v>
      </c>
      <c r="T39" s="33"/>
      <c r="U39" s="33"/>
    </row>
    <row r="40" spans="1:21" x14ac:dyDescent="0.25">
      <c r="A40" s="9"/>
      <c r="B40" s="9" t="s">
        <v>370</v>
      </c>
      <c r="C40" s="250" t="s">
        <v>125</v>
      </c>
      <c r="D40" s="250" t="s">
        <v>125</v>
      </c>
      <c r="E40" s="250" t="s">
        <v>125</v>
      </c>
      <c r="F40" s="250" t="s">
        <v>125</v>
      </c>
      <c r="G40" s="250" t="s">
        <v>125</v>
      </c>
      <c r="H40" s="250" t="s">
        <v>125</v>
      </c>
      <c r="I40" s="252" t="s">
        <v>125</v>
      </c>
      <c r="J40" s="252" t="s">
        <v>125</v>
      </c>
      <c r="K40" s="252">
        <v>16</v>
      </c>
      <c r="L40" s="252">
        <v>6</v>
      </c>
      <c r="M40" s="252">
        <v>8</v>
      </c>
      <c r="N40" s="252">
        <v>5</v>
      </c>
      <c r="O40" s="253" t="s">
        <v>498</v>
      </c>
      <c r="P40" s="253" t="s">
        <v>498</v>
      </c>
      <c r="Q40" s="252" t="s">
        <v>498</v>
      </c>
      <c r="R40" s="252" t="s">
        <v>498</v>
      </c>
      <c r="S40" s="252" t="s">
        <v>498</v>
      </c>
      <c r="T40" s="33"/>
      <c r="U40" s="33"/>
    </row>
    <row r="41" spans="1:21" x14ac:dyDescent="0.25">
      <c r="A41" s="9"/>
      <c r="B41" s="9" t="s">
        <v>371</v>
      </c>
      <c r="C41" s="250" t="s">
        <v>125</v>
      </c>
      <c r="D41" s="250" t="s">
        <v>125</v>
      </c>
      <c r="E41" s="250" t="s">
        <v>125</v>
      </c>
      <c r="F41" s="250" t="s">
        <v>125</v>
      </c>
      <c r="G41" s="250" t="s">
        <v>125</v>
      </c>
      <c r="H41" s="250" t="s">
        <v>125</v>
      </c>
      <c r="I41" s="252" t="s">
        <v>125</v>
      </c>
      <c r="J41" s="252" t="s">
        <v>125</v>
      </c>
      <c r="K41" s="252">
        <v>1</v>
      </c>
      <c r="L41" s="252">
        <v>1</v>
      </c>
      <c r="M41" s="252">
        <v>0</v>
      </c>
      <c r="N41" s="252">
        <v>0</v>
      </c>
      <c r="O41" s="253" t="s">
        <v>498</v>
      </c>
      <c r="P41" s="253" t="s">
        <v>498</v>
      </c>
      <c r="Q41" s="252" t="s">
        <v>498</v>
      </c>
      <c r="R41" s="252" t="s">
        <v>498</v>
      </c>
      <c r="S41" s="252" t="s">
        <v>498</v>
      </c>
      <c r="T41" s="33"/>
      <c r="U41" s="33"/>
    </row>
    <row r="42" spans="1:21" x14ac:dyDescent="0.25">
      <c r="A42" s="9"/>
      <c r="B42" s="9" t="s">
        <v>372</v>
      </c>
      <c r="C42" s="250" t="s">
        <v>125</v>
      </c>
      <c r="D42" s="250" t="s">
        <v>125</v>
      </c>
      <c r="E42" s="250" t="s">
        <v>125</v>
      </c>
      <c r="F42" s="250" t="s">
        <v>125</v>
      </c>
      <c r="G42" s="250" t="s">
        <v>125</v>
      </c>
      <c r="H42" s="250" t="s">
        <v>125</v>
      </c>
      <c r="I42" s="252" t="s">
        <v>125</v>
      </c>
      <c r="J42" s="252" t="s">
        <v>125</v>
      </c>
      <c r="K42" s="252">
        <v>2</v>
      </c>
      <c r="L42" s="252">
        <v>0</v>
      </c>
      <c r="M42" s="252">
        <v>0</v>
      </c>
      <c r="N42" s="252">
        <v>0</v>
      </c>
      <c r="O42" s="253" t="s">
        <v>498</v>
      </c>
      <c r="P42" s="253" t="s">
        <v>498</v>
      </c>
      <c r="Q42" s="252" t="s">
        <v>498</v>
      </c>
      <c r="R42" s="252" t="s">
        <v>498</v>
      </c>
      <c r="S42" s="252" t="s">
        <v>498</v>
      </c>
      <c r="T42" s="33"/>
      <c r="U42" s="33"/>
    </row>
    <row r="43" spans="1:21" x14ac:dyDescent="0.25">
      <c r="A43" s="9"/>
      <c r="B43" s="9" t="s">
        <v>373</v>
      </c>
      <c r="C43" s="250" t="s">
        <v>125</v>
      </c>
      <c r="D43" s="250" t="s">
        <v>125</v>
      </c>
      <c r="E43" s="250" t="s">
        <v>125</v>
      </c>
      <c r="F43" s="250" t="s">
        <v>125</v>
      </c>
      <c r="G43" s="250" t="s">
        <v>125</v>
      </c>
      <c r="H43" s="250" t="s">
        <v>125</v>
      </c>
      <c r="I43" s="250" t="s">
        <v>125</v>
      </c>
      <c r="J43" s="250" t="s">
        <v>125</v>
      </c>
      <c r="K43" s="252">
        <v>15</v>
      </c>
      <c r="L43" s="252">
        <v>7</v>
      </c>
      <c r="M43" s="252">
        <v>11</v>
      </c>
      <c r="N43" s="252">
        <v>4</v>
      </c>
      <c r="O43" s="251" t="s">
        <v>498</v>
      </c>
      <c r="P43" s="251" t="s">
        <v>498</v>
      </c>
      <c r="Q43" s="250" t="s">
        <v>498</v>
      </c>
      <c r="R43" s="250" t="s">
        <v>498</v>
      </c>
      <c r="S43" s="250" t="s">
        <v>498</v>
      </c>
      <c r="T43" s="33"/>
      <c r="U43" s="33"/>
    </row>
    <row r="44" spans="1:21" x14ac:dyDescent="0.25">
      <c r="A44" s="9" t="s">
        <v>502</v>
      </c>
      <c r="B44" s="9"/>
      <c r="C44" s="250" t="s">
        <v>125</v>
      </c>
      <c r="D44" s="250" t="s">
        <v>125</v>
      </c>
      <c r="E44" s="250" t="s">
        <v>125</v>
      </c>
      <c r="F44" s="250" t="s">
        <v>125</v>
      </c>
      <c r="G44" s="250" t="s">
        <v>125</v>
      </c>
      <c r="H44" s="250" t="s">
        <v>125</v>
      </c>
      <c r="I44" s="250" t="s">
        <v>125</v>
      </c>
      <c r="J44" s="250">
        <v>1831610</v>
      </c>
      <c r="K44" s="250">
        <v>1561241</v>
      </c>
      <c r="L44" s="250">
        <v>1053200</v>
      </c>
      <c r="M44" s="250">
        <v>1607862</v>
      </c>
      <c r="N44" s="250">
        <v>723374</v>
      </c>
      <c r="O44" s="251" t="s">
        <v>498</v>
      </c>
      <c r="P44" s="251" t="s">
        <v>498</v>
      </c>
      <c r="Q44" s="250" t="s">
        <v>498</v>
      </c>
      <c r="R44" s="250" t="s">
        <v>498</v>
      </c>
      <c r="S44" s="250" t="s">
        <v>498</v>
      </c>
      <c r="T44" s="33"/>
      <c r="U44" s="33"/>
    </row>
    <row r="45" spans="1:21" x14ac:dyDescent="0.25">
      <c r="A45" s="17" t="s">
        <v>24</v>
      </c>
      <c r="B45" s="41"/>
      <c r="C45" s="41" t="s">
        <v>11</v>
      </c>
      <c r="D45" s="41" t="s">
        <v>25</v>
      </c>
      <c r="E45" s="41" t="s">
        <v>26</v>
      </c>
      <c r="F45" s="41" t="s">
        <v>27</v>
      </c>
      <c r="G45" s="41" t="s">
        <v>12</v>
      </c>
      <c r="H45" s="41" t="s">
        <v>13</v>
      </c>
      <c r="I45" s="41" t="s">
        <v>14</v>
      </c>
      <c r="J45" s="41" t="s">
        <v>15</v>
      </c>
      <c r="K45" s="41" t="s">
        <v>16</v>
      </c>
      <c r="L45" s="41" t="s">
        <v>17</v>
      </c>
      <c r="M45" s="41" t="s">
        <v>18</v>
      </c>
      <c r="N45" s="41" t="s">
        <v>19</v>
      </c>
      <c r="O45" s="669" t="s">
        <v>497</v>
      </c>
      <c r="P45" s="669" t="s">
        <v>746</v>
      </c>
      <c r="Q45" s="41" t="s">
        <v>833</v>
      </c>
      <c r="R45" s="478" t="s">
        <v>913</v>
      </c>
      <c r="S45" s="478" t="s">
        <v>980</v>
      </c>
      <c r="T45" s="246"/>
      <c r="U45" s="246"/>
    </row>
    <row r="46" spans="1:21" x14ac:dyDescent="0.25">
      <c r="A46" s="9" t="s">
        <v>701</v>
      </c>
      <c r="B46" s="9"/>
      <c r="C46" s="250">
        <v>2817000</v>
      </c>
      <c r="D46" s="250">
        <v>2179000</v>
      </c>
      <c r="E46" s="250">
        <v>2727000</v>
      </c>
      <c r="F46" s="250">
        <v>1798000</v>
      </c>
      <c r="G46" s="250">
        <v>2057000</v>
      </c>
      <c r="H46" s="250">
        <v>1638000</v>
      </c>
      <c r="I46" s="250">
        <v>1751000</v>
      </c>
      <c r="J46" s="250">
        <v>2222000</v>
      </c>
      <c r="K46" s="250">
        <v>3060602</v>
      </c>
      <c r="L46" s="250">
        <v>1762500</v>
      </c>
      <c r="M46" s="250">
        <v>854166</v>
      </c>
      <c r="N46" s="250">
        <v>1109128</v>
      </c>
      <c r="O46" s="251">
        <v>1612210.67</v>
      </c>
      <c r="P46" s="251">
        <v>1246001</v>
      </c>
      <c r="Q46" s="250">
        <v>1380013</v>
      </c>
      <c r="R46" s="251">
        <v>1107263</v>
      </c>
      <c r="S46" s="250">
        <f>SUM(S47:S50)</f>
        <v>525216</v>
      </c>
      <c r="T46" s="33"/>
      <c r="U46" s="33"/>
    </row>
    <row r="47" spans="1:21" x14ac:dyDescent="0.25">
      <c r="A47" s="9"/>
      <c r="B47" s="9" t="s">
        <v>370</v>
      </c>
      <c r="C47" s="250" t="s">
        <v>125</v>
      </c>
      <c r="D47" s="250" t="s">
        <v>125</v>
      </c>
      <c r="E47" s="250" t="s">
        <v>125</v>
      </c>
      <c r="F47" s="250" t="s">
        <v>125</v>
      </c>
      <c r="G47" s="250" t="s">
        <v>125</v>
      </c>
      <c r="H47" s="250" t="s">
        <v>125</v>
      </c>
      <c r="I47" s="250">
        <v>440933</v>
      </c>
      <c r="J47" s="250">
        <v>895257</v>
      </c>
      <c r="K47" s="250">
        <v>826358</v>
      </c>
      <c r="L47" s="250">
        <v>657900</v>
      </c>
      <c r="M47" s="250">
        <v>402446</v>
      </c>
      <c r="N47" s="250">
        <v>891682</v>
      </c>
      <c r="O47" s="251">
        <v>1420983</v>
      </c>
      <c r="P47" s="251">
        <v>1174153</v>
      </c>
      <c r="Q47" s="250">
        <v>1362025</v>
      </c>
      <c r="R47" s="251">
        <v>850679</v>
      </c>
      <c r="S47" s="250">
        <v>401322</v>
      </c>
      <c r="T47" s="33"/>
      <c r="U47" s="33"/>
    </row>
    <row r="48" spans="1:21" x14ac:dyDescent="0.25">
      <c r="A48" s="9"/>
      <c r="B48" s="9" t="s">
        <v>371</v>
      </c>
      <c r="C48" s="250" t="s">
        <v>125</v>
      </c>
      <c r="D48" s="250" t="s">
        <v>125</v>
      </c>
      <c r="E48" s="250" t="s">
        <v>125</v>
      </c>
      <c r="F48" s="250" t="s">
        <v>125</v>
      </c>
      <c r="G48" s="250" t="s">
        <v>125</v>
      </c>
      <c r="H48" s="250" t="s">
        <v>125</v>
      </c>
      <c r="I48" s="250">
        <v>374445</v>
      </c>
      <c r="J48" s="250">
        <v>346069</v>
      </c>
      <c r="K48" s="250">
        <v>418388</v>
      </c>
      <c r="L48" s="250">
        <v>280900</v>
      </c>
      <c r="M48" s="250">
        <v>64730</v>
      </c>
      <c r="N48" s="250">
        <v>0</v>
      </c>
      <c r="O48" s="251">
        <v>0</v>
      </c>
      <c r="P48" s="251">
        <v>0</v>
      </c>
      <c r="Q48" s="250">
        <v>0</v>
      </c>
      <c r="R48" s="251">
        <v>33500</v>
      </c>
      <c r="S48" s="250"/>
      <c r="T48" s="33"/>
      <c r="U48" s="33"/>
    </row>
    <row r="49" spans="1:21" x14ac:dyDescent="0.25">
      <c r="A49" s="9"/>
      <c r="B49" s="9" t="s">
        <v>372</v>
      </c>
      <c r="C49" s="250" t="s">
        <v>125</v>
      </c>
      <c r="D49" s="250" t="s">
        <v>125</v>
      </c>
      <c r="E49" s="250" t="s">
        <v>125</v>
      </c>
      <c r="F49" s="250" t="s">
        <v>125</v>
      </c>
      <c r="G49" s="250" t="s">
        <v>125</v>
      </c>
      <c r="H49" s="250" t="s">
        <v>125</v>
      </c>
      <c r="I49" s="250">
        <v>862595.91</v>
      </c>
      <c r="J49" s="250">
        <v>844973</v>
      </c>
      <c r="K49" s="250">
        <v>1655619</v>
      </c>
      <c r="L49" s="250">
        <v>583300</v>
      </c>
      <c r="M49" s="250">
        <v>64190</v>
      </c>
      <c r="N49" s="250">
        <v>4430</v>
      </c>
      <c r="O49" s="251">
        <v>2283.6700000000087</v>
      </c>
      <c r="P49" s="251">
        <v>0</v>
      </c>
      <c r="Q49" s="250">
        <v>17988</v>
      </c>
      <c r="R49" s="251">
        <v>0</v>
      </c>
      <c r="S49" s="250">
        <v>0</v>
      </c>
      <c r="T49" s="33"/>
      <c r="U49" s="33"/>
    </row>
    <row r="50" spans="1:21" x14ac:dyDescent="0.25">
      <c r="A50" s="9"/>
      <c r="B50" s="9" t="s">
        <v>373</v>
      </c>
      <c r="C50" s="250" t="s">
        <v>125</v>
      </c>
      <c r="D50" s="250" t="s">
        <v>125</v>
      </c>
      <c r="E50" s="250" t="s">
        <v>125</v>
      </c>
      <c r="F50" s="250" t="s">
        <v>125</v>
      </c>
      <c r="G50" s="250" t="s">
        <v>125</v>
      </c>
      <c r="H50" s="250" t="s">
        <v>125</v>
      </c>
      <c r="I50" s="250">
        <v>73079</v>
      </c>
      <c r="J50" s="250">
        <v>135894</v>
      </c>
      <c r="K50" s="250">
        <v>160237</v>
      </c>
      <c r="L50" s="250">
        <v>240400</v>
      </c>
      <c r="M50" s="250">
        <v>322800</v>
      </c>
      <c r="N50" s="250">
        <v>213016</v>
      </c>
      <c r="O50" s="250">
        <v>188944</v>
      </c>
      <c r="P50" s="251">
        <v>71848</v>
      </c>
      <c r="Q50" s="250">
        <v>0</v>
      </c>
      <c r="R50" s="251">
        <v>223084</v>
      </c>
      <c r="S50" s="250">
        <v>123894</v>
      </c>
      <c r="T50" s="33"/>
      <c r="U50" s="33"/>
    </row>
    <row r="51" spans="1:21" x14ac:dyDescent="0.25">
      <c r="A51" s="15" t="s">
        <v>501</v>
      </c>
      <c r="B51" s="9"/>
      <c r="C51" s="250" t="s">
        <v>125</v>
      </c>
      <c r="D51" s="250" t="s">
        <v>125</v>
      </c>
      <c r="E51" s="250" t="s">
        <v>125</v>
      </c>
      <c r="F51" s="250" t="s">
        <v>125</v>
      </c>
      <c r="G51" s="250" t="s">
        <v>125</v>
      </c>
      <c r="H51" s="250" t="s">
        <v>125</v>
      </c>
      <c r="I51" s="252" t="s">
        <v>125</v>
      </c>
      <c r="J51" s="252" t="s">
        <v>125</v>
      </c>
      <c r="K51" s="252">
        <v>37</v>
      </c>
      <c r="L51" s="252">
        <v>30</v>
      </c>
      <c r="M51" s="252">
        <v>27</v>
      </c>
      <c r="N51" s="252">
        <v>13</v>
      </c>
      <c r="O51" s="253" t="s">
        <v>498</v>
      </c>
      <c r="P51" s="253" t="s">
        <v>498</v>
      </c>
      <c r="Q51" s="252" t="s">
        <v>498</v>
      </c>
      <c r="R51" s="252" t="s">
        <v>498</v>
      </c>
      <c r="S51" s="252" t="s">
        <v>498</v>
      </c>
      <c r="T51" s="33"/>
      <c r="U51" s="33"/>
    </row>
    <row r="52" spans="1:21" x14ac:dyDescent="0.25">
      <c r="A52" s="9"/>
      <c r="B52" s="9" t="s">
        <v>370</v>
      </c>
      <c r="C52" s="250" t="s">
        <v>125</v>
      </c>
      <c r="D52" s="250" t="s">
        <v>125</v>
      </c>
      <c r="E52" s="250" t="s">
        <v>125</v>
      </c>
      <c r="F52" s="250" t="s">
        <v>125</v>
      </c>
      <c r="G52" s="250" t="s">
        <v>125</v>
      </c>
      <c r="H52" s="250" t="s">
        <v>125</v>
      </c>
      <c r="I52" s="252" t="s">
        <v>125</v>
      </c>
      <c r="J52" s="252" t="s">
        <v>125</v>
      </c>
      <c r="K52" s="252">
        <v>12</v>
      </c>
      <c r="L52" s="252">
        <v>17</v>
      </c>
      <c r="M52" s="252">
        <v>21</v>
      </c>
      <c r="N52" s="252">
        <v>10</v>
      </c>
      <c r="O52" s="253" t="s">
        <v>498</v>
      </c>
      <c r="P52" s="253" t="s">
        <v>498</v>
      </c>
      <c r="Q52" s="252" t="s">
        <v>498</v>
      </c>
      <c r="R52" s="252" t="s">
        <v>498</v>
      </c>
      <c r="S52" s="252" t="s">
        <v>498</v>
      </c>
      <c r="T52" s="33"/>
      <c r="U52" s="33"/>
    </row>
    <row r="53" spans="1:21" x14ac:dyDescent="0.25">
      <c r="A53" s="9"/>
      <c r="B53" s="9" t="s">
        <v>371</v>
      </c>
      <c r="C53" s="250" t="s">
        <v>125</v>
      </c>
      <c r="D53" s="250" t="s">
        <v>125</v>
      </c>
      <c r="E53" s="250" t="s">
        <v>125</v>
      </c>
      <c r="F53" s="250" t="s">
        <v>125</v>
      </c>
      <c r="G53" s="250" t="s">
        <v>125</v>
      </c>
      <c r="H53" s="250" t="s">
        <v>125</v>
      </c>
      <c r="I53" s="252" t="s">
        <v>125</v>
      </c>
      <c r="J53" s="252" t="s">
        <v>125</v>
      </c>
      <c r="K53" s="252">
        <v>2</v>
      </c>
      <c r="L53" s="252">
        <v>1</v>
      </c>
      <c r="M53" s="252">
        <v>0</v>
      </c>
      <c r="N53" s="252">
        <v>0</v>
      </c>
      <c r="O53" s="253" t="s">
        <v>498</v>
      </c>
      <c r="P53" s="253" t="s">
        <v>498</v>
      </c>
      <c r="Q53" s="252" t="s">
        <v>498</v>
      </c>
      <c r="R53" s="252" t="s">
        <v>498</v>
      </c>
      <c r="S53" s="252" t="s">
        <v>498</v>
      </c>
      <c r="T53" s="33"/>
      <c r="U53" s="33"/>
    </row>
    <row r="54" spans="1:21" x14ac:dyDescent="0.25">
      <c r="A54" s="9"/>
      <c r="B54" s="9" t="s">
        <v>372</v>
      </c>
      <c r="C54" s="250" t="s">
        <v>125</v>
      </c>
      <c r="D54" s="250" t="s">
        <v>125</v>
      </c>
      <c r="E54" s="250" t="s">
        <v>125</v>
      </c>
      <c r="F54" s="250" t="s">
        <v>125</v>
      </c>
      <c r="G54" s="250" t="s">
        <v>125</v>
      </c>
      <c r="H54" s="250" t="s">
        <v>125</v>
      </c>
      <c r="I54" s="252" t="s">
        <v>125</v>
      </c>
      <c r="J54" s="252" t="s">
        <v>125</v>
      </c>
      <c r="K54" s="252">
        <v>5</v>
      </c>
      <c r="L54" s="252">
        <v>0</v>
      </c>
      <c r="M54" s="252">
        <v>0</v>
      </c>
      <c r="N54" s="252">
        <v>0</v>
      </c>
      <c r="O54" s="253" t="s">
        <v>498</v>
      </c>
      <c r="P54" s="253" t="s">
        <v>498</v>
      </c>
      <c r="Q54" s="252" t="s">
        <v>498</v>
      </c>
      <c r="R54" s="252" t="s">
        <v>498</v>
      </c>
      <c r="S54" s="252" t="s">
        <v>498</v>
      </c>
      <c r="T54" s="33"/>
      <c r="U54" s="33"/>
    </row>
    <row r="55" spans="1:21" x14ac:dyDescent="0.25">
      <c r="A55" s="9"/>
      <c r="B55" s="9" t="s">
        <v>373</v>
      </c>
      <c r="C55" s="250" t="s">
        <v>125</v>
      </c>
      <c r="D55" s="250" t="s">
        <v>125</v>
      </c>
      <c r="E55" s="250" t="s">
        <v>125</v>
      </c>
      <c r="F55" s="250" t="s">
        <v>125</v>
      </c>
      <c r="G55" s="250" t="s">
        <v>125</v>
      </c>
      <c r="H55" s="250" t="s">
        <v>125</v>
      </c>
      <c r="I55" s="250" t="s">
        <v>125</v>
      </c>
      <c r="J55" s="250" t="s">
        <v>125</v>
      </c>
      <c r="K55" s="252">
        <v>18</v>
      </c>
      <c r="L55" s="252">
        <v>12</v>
      </c>
      <c r="M55" s="252">
        <v>6</v>
      </c>
      <c r="N55" s="252">
        <v>3</v>
      </c>
      <c r="O55" s="251" t="s">
        <v>498</v>
      </c>
      <c r="P55" s="251" t="s">
        <v>498</v>
      </c>
      <c r="Q55" s="250" t="s">
        <v>498</v>
      </c>
      <c r="R55" s="250" t="s">
        <v>498</v>
      </c>
      <c r="S55" s="250" t="s">
        <v>498</v>
      </c>
      <c r="T55" s="33"/>
      <c r="U55" s="33"/>
    </row>
    <row r="56" spans="1:21" x14ac:dyDescent="0.25">
      <c r="A56" s="9" t="s">
        <v>502</v>
      </c>
      <c r="B56" s="9"/>
      <c r="C56" s="250" t="s">
        <v>125</v>
      </c>
      <c r="D56" s="250" t="s">
        <v>125</v>
      </c>
      <c r="E56" s="250" t="s">
        <v>125</v>
      </c>
      <c r="F56" s="250" t="s">
        <v>125</v>
      </c>
      <c r="G56" s="250" t="s">
        <v>125</v>
      </c>
      <c r="H56" s="250" t="s">
        <v>125</v>
      </c>
      <c r="I56" s="250" t="s">
        <v>125</v>
      </c>
      <c r="J56" s="250">
        <v>2739309</v>
      </c>
      <c r="K56" s="250">
        <v>1337669</v>
      </c>
      <c r="L56" s="250">
        <v>1180500</v>
      </c>
      <c r="M56" s="250">
        <v>1196337</v>
      </c>
      <c r="N56" s="250">
        <v>787748</v>
      </c>
      <c r="O56" s="251" t="s">
        <v>498</v>
      </c>
      <c r="P56" s="251" t="s">
        <v>498</v>
      </c>
      <c r="Q56" s="250" t="s">
        <v>498</v>
      </c>
      <c r="R56" s="250" t="s">
        <v>498</v>
      </c>
      <c r="S56" s="250" t="s">
        <v>498</v>
      </c>
      <c r="T56" s="33"/>
      <c r="U56" s="33"/>
    </row>
    <row r="57" spans="1:21" x14ac:dyDescent="0.25">
      <c r="A57" s="17" t="s">
        <v>4</v>
      </c>
      <c r="B57" s="670"/>
      <c r="C57" s="41" t="s">
        <v>11</v>
      </c>
      <c r="D57" s="41" t="s">
        <v>25</v>
      </c>
      <c r="E57" s="41" t="s">
        <v>26</v>
      </c>
      <c r="F57" s="41" t="s">
        <v>27</v>
      </c>
      <c r="G57" s="41" t="s">
        <v>12</v>
      </c>
      <c r="H57" s="41" t="s">
        <v>13</v>
      </c>
      <c r="I57" s="41" t="s">
        <v>14</v>
      </c>
      <c r="J57" s="41" t="s">
        <v>15</v>
      </c>
      <c r="K57" s="41" t="s">
        <v>16</v>
      </c>
      <c r="L57" s="41" t="s">
        <v>17</v>
      </c>
      <c r="M57" s="41" t="s">
        <v>18</v>
      </c>
      <c r="N57" s="41" t="s">
        <v>19</v>
      </c>
      <c r="O57" s="669" t="s">
        <v>497</v>
      </c>
      <c r="P57" s="669" t="s">
        <v>746</v>
      </c>
      <c r="Q57" s="41" t="s">
        <v>833</v>
      </c>
      <c r="R57" s="478" t="s">
        <v>913</v>
      </c>
      <c r="S57" s="478" t="s">
        <v>980</v>
      </c>
      <c r="T57" s="246"/>
      <c r="U57" s="246"/>
    </row>
    <row r="58" spans="1:21" x14ac:dyDescent="0.25">
      <c r="A58" s="9" t="s">
        <v>701</v>
      </c>
      <c r="B58" s="9"/>
      <c r="C58" s="250">
        <v>2356000</v>
      </c>
      <c r="D58" s="250">
        <v>2458000</v>
      </c>
      <c r="E58" s="250">
        <v>522000</v>
      </c>
      <c r="F58" s="250">
        <v>2566000</v>
      </c>
      <c r="G58" s="250">
        <v>2645000</v>
      </c>
      <c r="H58" s="250">
        <v>2333000</v>
      </c>
      <c r="I58" s="250">
        <v>1829246.48</v>
      </c>
      <c r="J58" s="250">
        <v>1645007</v>
      </c>
      <c r="K58" s="250">
        <v>2723798</v>
      </c>
      <c r="L58" s="250">
        <v>3113700</v>
      </c>
      <c r="M58" s="250">
        <v>1802680</v>
      </c>
      <c r="N58" s="250">
        <v>937910</v>
      </c>
      <c r="O58" s="251">
        <v>999918.79999999993</v>
      </c>
      <c r="P58" s="251">
        <v>1343553</v>
      </c>
      <c r="Q58" s="250">
        <v>1580726</v>
      </c>
      <c r="R58" s="251">
        <v>1323482</v>
      </c>
      <c r="S58" s="250">
        <f>SUM(S59:S62)</f>
        <v>1374622</v>
      </c>
      <c r="T58" s="33"/>
      <c r="U58" s="33"/>
    </row>
    <row r="59" spans="1:21" x14ac:dyDescent="0.25">
      <c r="A59" s="9"/>
      <c r="B59" s="9" t="s">
        <v>370</v>
      </c>
      <c r="C59" s="250" t="s">
        <v>125</v>
      </c>
      <c r="D59" s="250" t="s">
        <v>125</v>
      </c>
      <c r="E59" s="250" t="s">
        <v>125</v>
      </c>
      <c r="F59" s="250" t="s">
        <v>125</v>
      </c>
      <c r="G59" s="250" t="s">
        <v>125</v>
      </c>
      <c r="H59" s="250" t="s">
        <v>125</v>
      </c>
      <c r="I59" s="250">
        <v>636640.76</v>
      </c>
      <c r="J59" s="250">
        <v>552514</v>
      </c>
      <c r="K59" s="250">
        <v>1633464</v>
      </c>
      <c r="L59" s="250">
        <v>1993100</v>
      </c>
      <c r="M59" s="250">
        <v>1078206</v>
      </c>
      <c r="N59" s="250">
        <v>592901</v>
      </c>
      <c r="O59" s="251">
        <v>504097.25</v>
      </c>
      <c r="P59" s="251">
        <v>763309</v>
      </c>
      <c r="Q59" s="250">
        <v>1279175</v>
      </c>
      <c r="R59" s="251">
        <v>770359</v>
      </c>
      <c r="S59" s="250">
        <v>1103736</v>
      </c>
      <c r="T59" s="33"/>
      <c r="U59" s="33"/>
    </row>
    <row r="60" spans="1:21" x14ac:dyDescent="0.25">
      <c r="A60" s="9"/>
      <c r="B60" s="9" t="s">
        <v>371</v>
      </c>
      <c r="C60" s="250" t="s">
        <v>125</v>
      </c>
      <c r="D60" s="250" t="s">
        <v>125</v>
      </c>
      <c r="E60" s="250" t="s">
        <v>125</v>
      </c>
      <c r="F60" s="250" t="s">
        <v>125</v>
      </c>
      <c r="G60" s="250" t="s">
        <v>125</v>
      </c>
      <c r="H60" s="250" t="s">
        <v>125</v>
      </c>
      <c r="I60" s="250">
        <v>292346.14</v>
      </c>
      <c r="J60" s="250">
        <v>155542</v>
      </c>
      <c r="K60" s="250">
        <v>314151</v>
      </c>
      <c r="L60" s="250">
        <v>475700</v>
      </c>
      <c r="M60" s="250">
        <v>469445</v>
      </c>
      <c r="N60" s="250">
        <v>286032</v>
      </c>
      <c r="O60" s="251">
        <v>362443.92</v>
      </c>
      <c r="P60" s="251">
        <v>472727</v>
      </c>
      <c r="Q60" s="250">
        <v>100876</v>
      </c>
      <c r="R60" s="251">
        <v>254071</v>
      </c>
      <c r="S60" s="250">
        <v>108642</v>
      </c>
      <c r="T60" s="33"/>
      <c r="U60" s="33"/>
    </row>
    <row r="61" spans="1:21" x14ac:dyDescent="0.25">
      <c r="A61" s="9"/>
      <c r="B61" s="9" t="s">
        <v>372</v>
      </c>
      <c r="C61" s="250" t="s">
        <v>125</v>
      </c>
      <c r="D61" s="250" t="s">
        <v>125</v>
      </c>
      <c r="E61" s="250" t="s">
        <v>125</v>
      </c>
      <c r="F61" s="250" t="s">
        <v>125</v>
      </c>
      <c r="G61" s="250" t="s">
        <v>125</v>
      </c>
      <c r="H61" s="250" t="s">
        <v>125</v>
      </c>
      <c r="I61" s="250">
        <v>888639.11</v>
      </c>
      <c r="J61" s="250">
        <v>855347</v>
      </c>
      <c r="K61" s="250">
        <v>633001</v>
      </c>
      <c r="L61" s="250">
        <v>628300</v>
      </c>
      <c r="M61" s="250">
        <v>168127</v>
      </c>
      <c r="N61" s="250">
        <v>4088</v>
      </c>
      <c r="O61" s="251">
        <v>29192.630000000005</v>
      </c>
      <c r="P61" s="251">
        <v>44449</v>
      </c>
      <c r="Q61" s="250">
        <v>141222</v>
      </c>
      <c r="R61" s="251">
        <v>0</v>
      </c>
      <c r="S61" s="250">
        <v>0</v>
      </c>
      <c r="T61" s="33"/>
      <c r="U61" s="33"/>
    </row>
    <row r="62" spans="1:21" x14ac:dyDescent="0.25">
      <c r="A62" s="9"/>
      <c r="B62" s="9" t="s">
        <v>373</v>
      </c>
      <c r="C62" s="250" t="s">
        <v>125</v>
      </c>
      <c r="D62" s="250" t="s">
        <v>125</v>
      </c>
      <c r="E62" s="250" t="s">
        <v>125</v>
      </c>
      <c r="F62" s="250" t="s">
        <v>125</v>
      </c>
      <c r="G62" s="250" t="s">
        <v>125</v>
      </c>
      <c r="H62" s="250" t="s">
        <v>125</v>
      </c>
      <c r="I62" s="250">
        <v>11620.47</v>
      </c>
      <c r="J62" s="250">
        <v>81604</v>
      </c>
      <c r="K62" s="250">
        <v>143182</v>
      </c>
      <c r="L62" s="250">
        <v>16600</v>
      </c>
      <c r="M62" s="250">
        <v>86902</v>
      </c>
      <c r="N62" s="250">
        <v>54889</v>
      </c>
      <c r="O62" s="250">
        <v>104185</v>
      </c>
      <c r="P62" s="251">
        <v>63068</v>
      </c>
      <c r="Q62" s="250">
        <v>59453</v>
      </c>
      <c r="R62" s="251">
        <f>148157+150895</f>
        <v>299052</v>
      </c>
      <c r="S62" s="250">
        <v>162244</v>
      </c>
      <c r="T62" s="33"/>
      <c r="U62" s="33"/>
    </row>
    <row r="63" spans="1:21" x14ac:dyDescent="0.25">
      <c r="A63" s="15" t="s">
        <v>501</v>
      </c>
      <c r="B63" s="9"/>
      <c r="C63" s="250" t="s">
        <v>125</v>
      </c>
      <c r="D63" s="250" t="s">
        <v>125</v>
      </c>
      <c r="E63" s="250" t="s">
        <v>125</v>
      </c>
      <c r="F63" s="250" t="s">
        <v>125</v>
      </c>
      <c r="G63" s="250" t="s">
        <v>125</v>
      </c>
      <c r="H63" s="250" t="s">
        <v>125</v>
      </c>
      <c r="I63" s="252" t="s">
        <v>125</v>
      </c>
      <c r="J63" s="252" t="s">
        <v>125</v>
      </c>
      <c r="K63" s="252">
        <v>22</v>
      </c>
      <c r="L63" s="252">
        <v>24</v>
      </c>
      <c r="M63" s="252">
        <v>21</v>
      </c>
      <c r="N63" s="252">
        <v>8</v>
      </c>
      <c r="O63" s="253" t="s">
        <v>498</v>
      </c>
      <c r="P63" s="253" t="s">
        <v>498</v>
      </c>
      <c r="Q63" s="252" t="s">
        <v>498</v>
      </c>
      <c r="R63" s="252" t="s">
        <v>498</v>
      </c>
      <c r="S63" s="252" t="s">
        <v>498</v>
      </c>
      <c r="T63" s="33"/>
      <c r="U63" s="33"/>
    </row>
    <row r="64" spans="1:21" x14ac:dyDescent="0.25">
      <c r="A64" s="9"/>
      <c r="B64" s="9" t="s">
        <v>370</v>
      </c>
      <c r="C64" s="250" t="s">
        <v>125</v>
      </c>
      <c r="D64" s="250" t="s">
        <v>125</v>
      </c>
      <c r="E64" s="250" t="s">
        <v>125</v>
      </c>
      <c r="F64" s="250" t="s">
        <v>125</v>
      </c>
      <c r="G64" s="250" t="s">
        <v>125</v>
      </c>
      <c r="H64" s="250" t="s">
        <v>125</v>
      </c>
      <c r="I64" s="252" t="s">
        <v>125</v>
      </c>
      <c r="J64" s="252" t="s">
        <v>125</v>
      </c>
      <c r="K64" s="252">
        <v>7</v>
      </c>
      <c r="L64" s="252">
        <v>14</v>
      </c>
      <c r="M64" s="252">
        <v>9</v>
      </c>
      <c r="N64" s="252">
        <v>2</v>
      </c>
      <c r="O64" s="253" t="s">
        <v>498</v>
      </c>
      <c r="P64" s="253" t="s">
        <v>498</v>
      </c>
      <c r="Q64" s="252" t="s">
        <v>498</v>
      </c>
      <c r="R64" s="252" t="s">
        <v>498</v>
      </c>
      <c r="S64" s="252" t="s">
        <v>498</v>
      </c>
      <c r="T64" s="33"/>
      <c r="U64" s="33"/>
    </row>
    <row r="65" spans="1:21" x14ac:dyDescent="0.25">
      <c r="A65" s="9"/>
      <c r="B65" s="9" t="s">
        <v>371</v>
      </c>
      <c r="C65" s="250" t="s">
        <v>125</v>
      </c>
      <c r="D65" s="250" t="s">
        <v>125</v>
      </c>
      <c r="E65" s="250" t="s">
        <v>125</v>
      </c>
      <c r="F65" s="250" t="s">
        <v>125</v>
      </c>
      <c r="G65" s="250" t="s">
        <v>125</v>
      </c>
      <c r="H65" s="250" t="s">
        <v>125</v>
      </c>
      <c r="I65" s="252" t="s">
        <v>125</v>
      </c>
      <c r="J65" s="252" t="s">
        <v>125</v>
      </c>
      <c r="K65" s="252">
        <v>8</v>
      </c>
      <c r="L65" s="252">
        <v>7</v>
      </c>
      <c r="M65" s="252">
        <v>6</v>
      </c>
      <c r="N65" s="252">
        <v>5</v>
      </c>
      <c r="O65" s="253" t="s">
        <v>498</v>
      </c>
      <c r="P65" s="253" t="s">
        <v>498</v>
      </c>
      <c r="Q65" s="252" t="s">
        <v>498</v>
      </c>
      <c r="R65" s="252" t="s">
        <v>498</v>
      </c>
      <c r="S65" s="252" t="s">
        <v>498</v>
      </c>
      <c r="T65" s="33"/>
      <c r="U65" s="33"/>
    </row>
    <row r="66" spans="1:21" x14ac:dyDescent="0.25">
      <c r="A66" s="9"/>
      <c r="B66" s="9" t="s">
        <v>372</v>
      </c>
      <c r="C66" s="250" t="s">
        <v>125</v>
      </c>
      <c r="D66" s="250" t="s">
        <v>125</v>
      </c>
      <c r="E66" s="250" t="s">
        <v>125</v>
      </c>
      <c r="F66" s="250" t="s">
        <v>125</v>
      </c>
      <c r="G66" s="250" t="s">
        <v>125</v>
      </c>
      <c r="H66" s="250" t="s">
        <v>125</v>
      </c>
      <c r="I66" s="252" t="s">
        <v>125</v>
      </c>
      <c r="J66" s="252" t="s">
        <v>125</v>
      </c>
      <c r="K66" s="252">
        <v>2</v>
      </c>
      <c r="L66" s="252">
        <v>0</v>
      </c>
      <c r="M66" s="252">
        <v>0</v>
      </c>
      <c r="N66" s="252">
        <v>0</v>
      </c>
      <c r="O66" s="253" t="s">
        <v>498</v>
      </c>
      <c r="P66" s="253" t="s">
        <v>498</v>
      </c>
      <c r="Q66" s="252" t="s">
        <v>498</v>
      </c>
      <c r="R66" s="252" t="s">
        <v>498</v>
      </c>
      <c r="S66" s="252" t="s">
        <v>498</v>
      </c>
      <c r="T66" s="33"/>
      <c r="U66" s="33"/>
    </row>
    <row r="67" spans="1:21" x14ac:dyDescent="0.25">
      <c r="A67" s="9"/>
      <c r="B67" s="9" t="s">
        <v>373</v>
      </c>
      <c r="C67" s="250" t="s">
        <v>125</v>
      </c>
      <c r="D67" s="250" t="s">
        <v>125</v>
      </c>
      <c r="E67" s="250" t="s">
        <v>125</v>
      </c>
      <c r="F67" s="250" t="s">
        <v>125</v>
      </c>
      <c r="G67" s="250" t="s">
        <v>125</v>
      </c>
      <c r="H67" s="250" t="s">
        <v>125</v>
      </c>
      <c r="I67" s="250" t="s">
        <v>125</v>
      </c>
      <c r="J67" s="250" t="s">
        <v>125</v>
      </c>
      <c r="K67" s="252">
        <v>5</v>
      </c>
      <c r="L67" s="252">
        <v>3</v>
      </c>
      <c r="M67" s="252">
        <v>6</v>
      </c>
      <c r="N67" s="252">
        <v>1</v>
      </c>
      <c r="O67" s="251" t="s">
        <v>498</v>
      </c>
      <c r="P67" s="251" t="s">
        <v>498</v>
      </c>
      <c r="Q67" s="250" t="s">
        <v>498</v>
      </c>
      <c r="R67" s="250" t="s">
        <v>498</v>
      </c>
      <c r="S67" s="250" t="s">
        <v>498</v>
      </c>
      <c r="T67" s="33"/>
      <c r="U67" s="33"/>
    </row>
    <row r="68" spans="1:21" x14ac:dyDescent="0.25">
      <c r="A68" s="9" t="s">
        <v>502</v>
      </c>
      <c r="B68" s="9"/>
      <c r="C68" s="250" t="s">
        <v>125</v>
      </c>
      <c r="D68" s="250" t="s">
        <v>125</v>
      </c>
      <c r="E68" s="250" t="s">
        <v>125</v>
      </c>
      <c r="F68" s="250" t="s">
        <v>125</v>
      </c>
      <c r="G68" s="250" t="s">
        <v>125</v>
      </c>
      <c r="H68" s="250" t="s">
        <v>125</v>
      </c>
      <c r="I68" s="250"/>
      <c r="J68" s="250">
        <v>3340117</v>
      </c>
      <c r="K68" s="250">
        <v>2051787</v>
      </c>
      <c r="L68" s="250">
        <v>1476700</v>
      </c>
      <c r="M68" s="250">
        <v>1215455</v>
      </c>
      <c r="N68" s="250">
        <v>315068</v>
      </c>
      <c r="O68" s="251" t="s">
        <v>498</v>
      </c>
      <c r="P68" s="251" t="s">
        <v>498</v>
      </c>
      <c r="Q68" s="250" t="s">
        <v>498</v>
      </c>
      <c r="R68" s="250" t="s">
        <v>498</v>
      </c>
      <c r="S68" s="250" t="s">
        <v>498</v>
      </c>
      <c r="T68" s="33"/>
      <c r="U68" s="33"/>
    </row>
    <row r="69" spans="1:21" x14ac:dyDescent="0.25">
      <c r="A69" s="17" t="s">
        <v>3</v>
      </c>
      <c r="B69" s="670"/>
      <c r="C69" s="41" t="s">
        <v>11</v>
      </c>
      <c r="D69" s="41" t="s">
        <v>25</v>
      </c>
      <c r="E69" s="41" t="s">
        <v>26</v>
      </c>
      <c r="F69" s="41" t="s">
        <v>27</v>
      </c>
      <c r="G69" s="41" t="s">
        <v>12</v>
      </c>
      <c r="H69" s="41" t="s">
        <v>13</v>
      </c>
      <c r="I69" s="41" t="s">
        <v>14</v>
      </c>
      <c r="J69" s="41" t="s">
        <v>15</v>
      </c>
      <c r="K69" s="41" t="s">
        <v>16</v>
      </c>
      <c r="L69" s="41" t="s">
        <v>17</v>
      </c>
      <c r="M69" s="41" t="s">
        <v>18</v>
      </c>
      <c r="N69" s="41" t="s">
        <v>19</v>
      </c>
      <c r="O69" s="669" t="s">
        <v>497</v>
      </c>
      <c r="P69" s="669" t="s">
        <v>746</v>
      </c>
      <c r="Q69" s="41" t="s">
        <v>833</v>
      </c>
      <c r="R69" s="478" t="s">
        <v>913</v>
      </c>
      <c r="S69" s="478" t="s">
        <v>980</v>
      </c>
      <c r="T69" s="246"/>
      <c r="U69" s="246"/>
    </row>
    <row r="70" spans="1:21" x14ac:dyDescent="0.25">
      <c r="A70" s="9" t="s">
        <v>701</v>
      </c>
      <c r="B70" s="9"/>
      <c r="C70" s="250">
        <v>2274000</v>
      </c>
      <c r="D70" s="250">
        <v>2015000</v>
      </c>
      <c r="E70" s="250">
        <v>3205000</v>
      </c>
      <c r="F70" s="250">
        <v>3494000</v>
      </c>
      <c r="G70" s="250">
        <v>2944000</v>
      </c>
      <c r="H70" s="250">
        <v>2322000</v>
      </c>
      <c r="I70" s="250">
        <v>1633553.8900000001</v>
      </c>
      <c r="J70" s="250">
        <v>2386204</v>
      </c>
      <c r="K70" s="250">
        <v>2845684</v>
      </c>
      <c r="L70" s="250">
        <v>2300512</v>
      </c>
      <c r="M70" s="250">
        <v>1507007</v>
      </c>
      <c r="N70" s="250">
        <v>2502597</v>
      </c>
      <c r="O70" s="251">
        <v>2769097.79</v>
      </c>
      <c r="P70" s="251">
        <v>1493014</v>
      </c>
      <c r="Q70" s="250">
        <v>1689158</v>
      </c>
      <c r="R70" s="251">
        <v>1687416</v>
      </c>
      <c r="S70" s="250">
        <f>SUM(S71:S74)</f>
        <v>1415139</v>
      </c>
      <c r="T70" s="33"/>
      <c r="U70" s="33"/>
    </row>
    <row r="71" spans="1:21" x14ac:dyDescent="0.25">
      <c r="A71" s="9"/>
      <c r="B71" s="9" t="s">
        <v>370</v>
      </c>
      <c r="C71" s="250" t="s">
        <v>125</v>
      </c>
      <c r="D71" s="250" t="s">
        <v>125</v>
      </c>
      <c r="E71" s="250" t="s">
        <v>125</v>
      </c>
      <c r="F71" s="250" t="s">
        <v>125</v>
      </c>
      <c r="G71" s="250" t="s">
        <v>125</v>
      </c>
      <c r="H71" s="250" t="s">
        <v>125</v>
      </c>
      <c r="I71" s="250">
        <v>528207</v>
      </c>
      <c r="J71" s="250">
        <v>1038483</v>
      </c>
      <c r="K71" s="250">
        <v>910366</v>
      </c>
      <c r="L71" s="250">
        <v>1124998</v>
      </c>
      <c r="M71" s="250">
        <v>734724</v>
      </c>
      <c r="N71" s="250">
        <v>2050632</v>
      </c>
      <c r="O71" s="251">
        <v>2250992</v>
      </c>
      <c r="P71" s="251">
        <v>1094714</v>
      </c>
      <c r="Q71" s="250">
        <v>1340749</v>
      </c>
      <c r="R71" s="251">
        <v>1365558</v>
      </c>
      <c r="S71" s="250">
        <v>1176011</v>
      </c>
      <c r="T71" s="33"/>
      <c r="U71" s="33"/>
    </row>
    <row r="72" spans="1:21" x14ac:dyDescent="0.25">
      <c r="A72" s="9"/>
      <c r="B72" s="9" t="s">
        <v>371</v>
      </c>
      <c r="C72" s="250" t="s">
        <v>125</v>
      </c>
      <c r="D72" s="250" t="s">
        <v>125</v>
      </c>
      <c r="E72" s="250" t="s">
        <v>125</v>
      </c>
      <c r="F72" s="250" t="s">
        <v>125</v>
      </c>
      <c r="G72" s="250" t="s">
        <v>125</v>
      </c>
      <c r="H72" s="250" t="s">
        <v>125</v>
      </c>
      <c r="I72" s="250">
        <v>76954</v>
      </c>
      <c r="J72" s="250">
        <v>196098</v>
      </c>
      <c r="K72" s="250">
        <v>537576</v>
      </c>
      <c r="L72" s="250">
        <v>257500</v>
      </c>
      <c r="M72" s="250">
        <v>413652</v>
      </c>
      <c r="N72" s="250">
        <v>190333</v>
      </c>
      <c r="O72" s="251">
        <v>222627</v>
      </c>
      <c r="P72" s="251">
        <v>67936</v>
      </c>
      <c r="Q72" s="250">
        <v>83286</v>
      </c>
      <c r="R72" s="251">
        <v>102766</v>
      </c>
      <c r="S72" s="250">
        <v>41435</v>
      </c>
      <c r="T72" s="33"/>
      <c r="U72" s="33"/>
    </row>
    <row r="73" spans="1:21" x14ac:dyDescent="0.25">
      <c r="A73" s="9"/>
      <c r="B73" s="9" t="s">
        <v>372</v>
      </c>
      <c r="C73" s="250" t="s">
        <v>125</v>
      </c>
      <c r="D73" s="250" t="s">
        <v>125</v>
      </c>
      <c r="E73" s="250" t="s">
        <v>125</v>
      </c>
      <c r="F73" s="250" t="s">
        <v>125</v>
      </c>
      <c r="G73" s="250" t="s">
        <v>125</v>
      </c>
      <c r="H73" s="250" t="s">
        <v>125</v>
      </c>
      <c r="I73" s="250">
        <v>913294.89</v>
      </c>
      <c r="J73" s="250">
        <v>1004696</v>
      </c>
      <c r="K73" s="250">
        <v>1212309</v>
      </c>
      <c r="L73" s="250">
        <v>693414</v>
      </c>
      <c r="M73" s="250">
        <v>163254</v>
      </c>
      <c r="N73" s="250">
        <v>52710.79</v>
      </c>
      <c r="O73" s="251">
        <v>41575.279999999999</v>
      </c>
      <c r="P73" s="251">
        <v>0</v>
      </c>
      <c r="Q73" s="250">
        <v>131969</v>
      </c>
      <c r="R73" s="251">
        <v>0</v>
      </c>
      <c r="S73" s="250">
        <v>0</v>
      </c>
      <c r="T73" s="33"/>
      <c r="U73" s="33"/>
    </row>
    <row r="74" spans="1:21" x14ac:dyDescent="0.25">
      <c r="A74" s="9"/>
      <c r="B74" s="9" t="s">
        <v>373</v>
      </c>
      <c r="C74" s="250" t="s">
        <v>125</v>
      </c>
      <c r="D74" s="250" t="s">
        <v>125</v>
      </c>
      <c r="E74" s="250" t="s">
        <v>125</v>
      </c>
      <c r="F74" s="250" t="s">
        <v>125</v>
      </c>
      <c r="G74" s="250" t="s">
        <v>125</v>
      </c>
      <c r="H74" s="250" t="s">
        <v>125</v>
      </c>
      <c r="I74" s="250">
        <v>115098</v>
      </c>
      <c r="J74" s="250">
        <v>146927</v>
      </c>
      <c r="K74" s="250">
        <v>185433</v>
      </c>
      <c r="L74" s="250">
        <v>224600</v>
      </c>
      <c r="M74" s="250">
        <v>195377</v>
      </c>
      <c r="N74" s="250">
        <v>208921</v>
      </c>
      <c r="O74" s="250">
        <v>253903.51</v>
      </c>
      <c r="P74" s="251">
        <v>330364</v>
      </c>
      <c r="Q74" s="250">
        <v>133154</v>
      </c>
      <c r="R74" s="251">
        <v>219092</v>
      </c>
      <c r="S74" s="250">
        <v>197693</v>
      </c>
      <c r="T74" s="33"/>
      <c r="U74" s="33"/>
    </row>
    <row r="75" spans="1:21" x14ac:dyDescent="0.25">
      <c r="A75" s="15" t="s">
        <v>501</v>
      </c>
      <c r="B75" s="9"/>
      <c r="C75" s="250" t="s">
        <v>125</v>
      </c>
      <c r="D75" s="250" t="s">
        <v>125</v>
      </c>
      <c r="E75" s="250" t="s">
        <v>125</v>
      </c>
      <c r="F75" s="250" t="s">
        <v>125</v>
      </c>
      <c r="G75" s="250" t="s">
        <v>125</v>
      </c>
      <c r="H75" s="250" t="s">
        <v>125</v>
      </c>
      <c r="I75" s="252" t="s">
        <v>125</v>
      </c>
      <c r="J75" s="252" t="s">
        <v>125</v>
      </c>
      <c r="K75" s="252">
        <v>65</v>
      </c>
      <c r="L75" s="252">
        <v>41</v>
      </c>
      <c r="M75" s="252">
        <v>39</v>
      </c>
      <c r="N75" s="252">
        <v>7</v>
      </c>
      <c r="O75" s="253" t="s">
        <v>498</v>
      </c>
      <c r="P75" s="253" t="s">
        <v>498</v>
      </c>
      <c r="Q75" s="252" t="s">
        <v>498</v>
      </c>
      <c r="R75" s="252" t="s">
        <v>498</v>
      </c>
      <c r="S75" s="252" t="s">
        <v>498</v>
      </c>
      <c r="T75" s="33"/>
      <c r="U75" s="33"/>
    </row>
    <row r="76" spans="1:21" x14ac:dyDescent="0.25">
      <c r="A76" s="9"/>
      <c r="B76" s="9" t="s">
        <v>370</v>
      </c>
      <c r="C76" s="250" t="s">
        <v>125</v>
      </c>
      <c r="D76" s="250" t="s">
        <v>125</v>
      </c>
      <c r="E76" s="250" t="s">
        <v>125</v>
      </c>
      <c r="F76" s="250" t="s">
        <v>125</v>
      </c>
      <c r="G76" s="250" t="s">
        <v>125</v>
      </c>
      <c r="H76" s="250" t="s">
        <v>125</v>
      </c>
      <c r="I76" s="252" t="s">
        <v>125</v>
      </c>
      <c r="J76" s="252" t="s">
        <v>125</v>
      </c>
      <c r="K76" s="252">
        <v>19</v>
      </c>
      <c r="L76" s="252">
        <v>9</v>
      </c>
      <c r="M76" s="252">
        <v>8</v>
      </c>
      <c r="N76" s="252">
        <v>0</v>
      </c>
      <c r="O76" s="253" t="s">
        <v>498</v>
      </c>
      <c r="P76" s="253" t="s">
        <v>498</v>
      </c>
      <c r="Q76" s="252" t="s">
        <v>498</v>
      </c>
      <c r="R76" s="252" t="s">
        <v>498</v>
      </c>
      <c r="S76" s="252" t="s">
        <v>498</v>
      </c>
      <c r="T76" s="33"/>
      <c r="U76" s="33"/>
    </row>
    <row r="77" spans="1:21" x14ac:dyDescent="0.25">
      <c r="A77" s="9"/>
      <c r="B77" s="9" t="s">
        <v>371</v>
      </c>
      <c r="C77" s="250" t="s">
        <v>125</v>
      </c>
      <c r="D77" s="250" t="s">
        <v>125</v>
      </c>
      <c r="E77" s="250" t="s">
        <v>125</v>
      </c>
      <c r="F77" s="250" t="s">
        <v>125</v>
      </c>
      <c r="G77" s="250" t="s">
        <v>125</v>
      </c>
      <c r="H77" s="250" t="s">
        <v>125</v>
      </c>
      <c r="I77" s="252" t="s">
        <v>125</v>
      </c>
      <c r="J77" s="252" t="s">
        <v>125</v>
      </c>
      <c r="K77" s="252">
        <v>7</v>
      </c>
      <c r="L77" s="252">
        <v>5</v>
      </c>
      <c r="M77" s="252">
        <v>4</v>
      </c>
      <c r="N77" s="252">
        <v>1</v>
      </c>
      <c r="O77" s="253" t="s">
        <v>498</v>
      </c>
      <c r="P77" s="253" t="s">
        <v>498</v>
      </c>
      <c r="Q77" s="252" t="s">
        <v>498</v>
      </c>
      <c r="R77" s="252" t="s">
        <v>498</v>
      </c>
      <c r="S77" s="252" t="s">
        <v>498</v>
      </c>
      <c r="T77" s="33"/>
      <c r="U77" s="33"/>
    </row>
    <row r="78" spans="1:21" x14ac:dyDescent="0.25">
      <c r="A78" s="9"/>
      <c r="B78" s="9" t="s">
        <v>372</v>
      </c>
      <c r="C78" s="250" t="s">
        <v>125</v>
      </c>
      <c r="D78" s="250" t="s">
        <v>125</v>
      </c>
      <c r="E78" s="250" t="s">
        <v>125</v>
      </c>
      <c r="F78" s="250" t="s">
        <v>125</v>
      </c>
      <c r="G78" s="250" t="s">
        <v>125</v>
      </c>
      <c r="H78" s="250" t="s">
        <v>125</v>
      </c>
      <c r="I78" s="252" t="s">
        <v>125</v>
      </c>
      <c r="J78" s="252" t="s">
        <v>125</v>
      </c>
      <c r="K78" s="252">
        <v>1</v>
      </c>
      <c r="L78" s="252">
        <v>0</v>
      </c>
      <c r="M78" s="252">
        <v>0</v>
      </c>
      <c r="N78" s="252">
        <v>0</v>
      </c>
      <c r="O78" s="253" t="s">
        <v>498</v>
      </c>
      <c r="P78" s="253" t="s">
        <v>498</v>
      </c>
      <c r="Q78" s="252" t="s">
        <v>498</v>
      </c>
      <c r="R78" s="252" t="s">
        <v>498</v>
      </c>
      <c r="S78" s="252" t="s">
        <v>498</v>
      </c>
      <c r="T78" s="33"/>
      <c r="U78" s="33"/>
    </row>
    <row r="79" spans="1:21" x14ac:dyDescent="0.25">
      <c r="A79" s="9"/>
      <c r="B79" s="9" t="s">
        <v>373</v>
      </c>
      <c r="C79" s="250" t="s">
        <v>125</v>
      </c>
      <c r="D79" s="250" t="s">
        <v>125</v>
      </c>
      <c r="E79" s="250" t="s">
        <v>125</v>
      </c>
      <c r="F79" s="250" t="s">
        <v>125</v>
      </c>
      <c r="G79" s="250" t="s">
        <v>125</v>
      </c>
      <c r="H79" s="250" t="s">
        <v>125</v>
      </c>
      <c r="I79" s="250" t="s">
        <v>125</v>
      </c>
      <c r="J79" s="250" t="s">
        <v>125</v>
      </c>
      <c r="K79" s="252">
        <v>38</v>
      </c>
      <c r="L79" s="252">
        <v>27</v>
      </c>
      <c r="M79" s="252">
        <v>27</v>
      </c>
      <c r="N79" s="252">
        <v>6</v>
      </c>
      <c r="O79" s="251" t="s">
        <v>498</v>
      </c>
      <c r="P79" s="251" t="s">
        <v>498</v>
      </c>
      <c r="Q79" s="250" t="s">
        <v>498</v>
      </c>
      <c r="R79" s="250" t="s">
        <v>498</v>
      </c>
      <c r="S79" s="250" t="s">
        <v>498</v>
      </c>
      <c r="T79" s="33"/>
      <c r="U79" s="33"/>
    </row>
    <row r="80" spans="1:21" x14ac:dyDescent="0.25">
      <c r="A80" s="9" t="s">
        <v>502</v>
      </c>
      <c r="B80" s="9"/>
      <c r="C80" s="250" t="s">
        <v>125</v>
      </c>
      <c r="D80" s="250" t="s">
        <v>125</v>
      </c>
      <c r="E80" s="250" t="s">
        <v>125</v>
      </c>
      <c r="F80" s="250" t="s">
        <v>125</v>
      </c>
      <c r="G80" s="250" t="s">
        <v>125</v>
      </c>
      <c r="H80" s="250" t="s">
        <v>125</v>
      </c>
      <c r="I80" s="250"/>
      <c r="J80" s="250">
        <v>4344027</v>
      </c>
      <c r="K80" s="250">
        <v>2383813</v>
      </c>
      <c r="L80" s="250">
        <v>1199874</v>
      </c>
      <c r="M80" s="250">
        <v>1861000</v>
      </c>
      <c r="N80" s="250">
        <v>112528</v>
      </c>
      <c r="O80" s="251" t="s">
        <v>498</v>
      </c>
      <c r="P80" s="251" t="s">
        <v>498</v>
      </c>
      <c r="Q80" s="250" t="s">
        <v>498</v>
      </c>
      <c r="R80" s="250" t="s">
        <v>498</v>
      </c>
      <c r="S80" s="250" t="s">
        <v>498</v>
      </c>
      <c r="T80" s="33"/>
      <c r="U80" s="33"/>
    </row>
    <row r="81" spans="1:21" x14ac:dyDescent="0.25">
      <c r="A81" s="17" t="s">
        <v>5</v>
      </c>
      <c r="B81" s="670"/>
      <c r="C81" s="41" t="s">
        <v>11</v>
      </c>
      <c r="D81" s="41" t="s">
        <v>25</v>
      </c>
      <c r="E81" s="41" t="s">
        <v>26</v>
      </c>
      <c r="F81" s="41" t="s">
        <v>27</v>
      </c>
      <c r="G81" s="41" t="s">
        <v>12</v>
      </c>
      <c r="H81" s="41" t="s">
        <v>13</v>
      </c>
      <c r="I81" s="41" t="s">
        <v>14</v>
      </c>
      <c r="J81" s="41" t="s">
        <v>15</v>
      </c>
      <c r="K81" s="41" t="s">
        <v>16</v>
      </c>
      <c r="L81" s="41" t="s">
        <v>17</v>
      </c>
      <c r="M81" s="41" t="s">
        <v>18</v>
      </c>
      <c r="N81" s="41" t="s">
        <v>19</v>
      </c>
      <c r="O81" s="669" t="s">
        <v>497</v>
      </c>
      <c r="P81" s="669" t="s">
        <v>746</v>
      </c>
      <c r="Q81" s="41" t="s">
        <v>833</v>
      </c>
      <c r="R81" s="478" t="s">
        <v>913</v>
      </c>
      <c r="S81" s="478" t="s">
        <v>980</v>
      </c>
      <c r="T81" s="246"/>
      <c r="U81" s="246"/>
    </row>
    <row r="82" spans="1:21" x14ac:dyDescent="0.25">
      <c r="A82" s="9" t="s">
        <v>701</v>
      </c>
      <c r="B82" s="9"/>
      <c r="C82" s="250">
        <v>4880000</v>
      </c>
      <c r="D82" s="250">
        <v>5784000</v>
      </c>
      <c r="E82" s="250">
        <v>3406000</v>
      </c>
      <c r="F82" s="250">
        <v>2241000</v>
      </c>
      <c r="G82" s="250">
        <v>2329000</v>
      </c>
      <c r="H82" s="250">
        <v>2321000</v>
      </c>
      <c r="I82" s="250">
        <v>2738675.6</v>
      </c>
      <c r="J82" s="250">
        <v>2950850</v>
      </c>
      <c r="K82" s="250">
        <v>2808984</v>
      </c>
      <c r="L82" s="250">
        <v>2350000</v>
      </c>
      <c r="M82" s="250">
        <v>2018697</v>
      </c>
      <c r="N82" s="250">
        <v>2077216</v>
      </c>
      <c r="O82" s="251">
        <v>784006.94</v>
      </c>
      <c r="P82" s="251">
        <v>2972248</v>
      </c>
      <c r="Q82" s="250">
        <v>1681840</v>
      </c>
      <c r="R82" s="251">
        <v>1619582</v>
      </c>
      <c r="S82" s="250">
        <f>SUM(S83:S86)</f>
        <v>1778102</v>
      </c>
      <c r="T82" s="33"/>
      <c r="U82" s="33"/>
    </row>
    <row r="83" spans="1:21" x14ac:dyDescent="0.25">
      <c r="A83" s="9"/>
      <c r="B83" s="9" t="s">
        <v>370</v>
      </c>
      <c r="C83" s="250" t="s">
        <v>125</v>
      </c>
      <c r="D83" s="250" t="s">
        <v>125</v>
      </c>
      <c r="E83" s="250" t="s">
        <v>125</v>
      </c>
      <c r="F83" s="250" t="s">
        <v>125</v>
      </c>
      <c r="G83" s="250" t="s">
        <v>125</v>
      </c>
      <c r="H83" s="250" t="s">
        <v>125</v>
      </c>
      <c r="I83" s="250">
        <v>1059633</v>
      </c>
      <c r="J83" s="250">
        <v>1011712</v>
      </c>
      <c r="K83" s="250">
        <v>999696</v>
      </c>
      <c r="L83" s="250">
        <v>1107000</v>
      </c>
      <c r="M83" s="250">
        <v>1583215</v>
      </c>
      <c r="N83" s="250">
        <v>1718104</v>
      </c>
      <c r="O83" s="251">
        <v>599038</v>
      </c>
      <c r="P83" s="251">
        <v>2799001</v>
      </c>
      <c r="Q83" s="250">
        <v>1436343</v>
      </c>
      <c r="R83" s="251">
        <v>1422700</v>
      </c>
      <c r="S83" s="250">
        <v>1520128</v>
      </c>
      <c r="T83" s="33"/>
      <c r="U83" s="33"/>
    </row>
    <row r="84" spans="1:21" x14ac:dyDescent="0.25">
      <c r="A84" s="9"/>
      <c r="B84" s="9" t="s">
        <v>371</v>
      </c>
      <c r="C84" s="250" t="s">
        <v>125</v>
      </c>
      <c r="D84" s="250" t="s">
        <v>125</v>
      </c>
      <c r="E84" s="250" t="s">
        <v>125</v>
      </c>
      <c r="F84" s="250" t="s">
        <v>125</v>
      </c>
      <c r="G84" s="250" t="s">
        <v>125</v>
      </c>
      <c r="H84" s="250" t="s">
        <v>125</v>
      </c>
      <c r="I84" s="250">
        <v>45589</v>
      </c>
      <c r="J84" s="250">
        <v>55821</v>
      </c>
      <c r="K84" s="250">
        <v>64799</v>
      </c>
      <c r="L84" s="250">
        <v>18000</v>
      </c>
      <c r="M84" s="250">
        <v>99260</v>
      </c>
      <c r="N84" s="250">
        <v>141213</v>
      </c>
      <c r="O84" s="251">
        <v>18485</v>
      </c>
      <c r="P84" s="251">
        <v>0</v>
      </c>
      <c r="Q84" s="250">
        <v>0</v>
      </c>
      <c r="R84" s="251">
        <v>0</v>
      </c>
      <c r="S84" s="250">
        <v>0</v>
      </c>
      <c r="T84" s="33"/>
      <c r="U84" s="33"/>
    </row>
    <row r="85" spans="1:21" x14ac:dyDescent="0.25">
      <c r="A85" s="9"/>
      <c r="B85" s="9" t="s">
        <v>372</v>
      </c>
      <c r="C85" s="250" t="s">
        <v>125</v>
      </c>
      <c r="D85" s="250" t="s">
        <v>125</v>
      </c>
      <c r="E85" s="250" t="s">
        <v>125</v>
      </c>
      <c r="F85" s="250" t="s">
        <v>125</v>
      </c>
      <c r="G85" s="250" t="s">
        <v>125</v>
      </c>
      <c r="H85" s="250" t="s">
        <v>125</v>
      </c>
      <c r="I85" s="250">
        <v>1550445.6</v>
      </c>
      <c r="J85" s="250">
        <v>1614451</v>
      </c>
      <c r="K85" s="250">
        <v>1499059</v>
      </c>
      <c r="L85" s="250">
        <v>967600</v>
      </c>
      <c r="M85" s="250">
        <v>129355</v>
      </c>
      <c r="N85" s="250">
        <v>55948</v>
      </c>
      <c r="O85" s="251">
        <v>141866.62</v>
      </c>
      <c r="P85" s="251">
        <v>0</v>
      </c>
      <c r="Q85" s="250">
        <v>115155</v>
      </c>
      <c r="R85" s="251">
        <v>8148</v>
      </c>
      <c r="S85" s="250">
        <v>-10148</v>
      </c>
      <c r="T85" s="33"/>
      <c r="U85" s="33"/>
    </row>
    <row r="86" spans="1:21" x14ac:dyDescent="0.25">
      <c r="A86" s="9"/>
      <c r="B86" s="9" t="s">
        <v>373</v>
      </c>
      <c r="C86" s="250" t="s">
        <v>125</v>
      </c>
      <c r="D86" s="250" t="s">
        <v>125</v>
      </c>
      <c r="E86" s="250" t="s">
        <v>125</v>
      </c>
      <c r="F86" s="250" t="s">
        <v>125</v>
      </c>
      <c r="G86" s="250" t="s">
        <v>125</v>
      </c>
      <c r="H86" s="250" t="s">
        <v>125</v>
      </c>
      <c r="I86" s="250">
        <v>83008</v>
      </c>
      <c r="J86" s="250">
        <v>268866</v>
      </c>
      <c r="K86" s="250">
        <v>245430</v>
      </c>
      <c r="L86" s="250">
        <v>257400</v>
      </c>
      <c r="M86" s="250">
        <v>206867</v>
      </c>
      <c r="N86" s="250">
        <v>161951</v>
      </c>
      <c r="O86" s="250">
        <v>24617.32</v>
      </c>
      <c r="P86" s="251">
        <v>173247</v>
      </c>
      <c r="Q86" s="250">
        <v>130342</v>
      </c>
      <c r="R86" s="251">
        <v>188734</v>
      </c>
      <c r="S86" s="250">
        <v>268122</v>
      </c>
      <c r="T86" s="33"/>
      <c r="U86" s="33"/>
    </row>
    <row r="87" spans="1:21" x14ac:dyDescent="0.25">
      <c r="A87" s="15" t="s">
        <v>501</v>
      </c>
      <c r="B87" s="9"/>
      <c r="C87" s="250" t="s">
        <v>125</v>
      </c>
      <c r="D87" s="250" t="s">
        <v>125</v>
      </c>
      <c r="E87" s="250" t="s">
        <v>125</v>
      </c>
      <c r="F87" s="250" t="s">
        <v>125</v>
      </c>
      <c r="G87" s="250" t="s">
        <v>125</v>
      </c>
      <c r="H87" s="250" t="s">
        <v>125</v>
      </c>
      <c r="I87" s="252" t="s">
        <v>125</v>
      </c>
      <c r="J87" s="252" t="s">
        <v>125</v>
      </c>
      <c r="K87" s="252">
        <v>46</v>
      </c>
      <c r="L87" s="252">
        <v>23</v>
      </c>
      <c r="M87" s="252">
        <v>46</v>
      </c>
      <c r="N87" s="252">
        <v>11</v>
      </c>
      <c r="O87" s="253" t="s">
        <v>498</v>
      </c>
      <c r="P87" s="253" t="s">
        <v>498</v>
      </c>
      <c r="Q87" s="252" t="s">
        <v>498</v>
      </c>
      <c r="R87" s="252" t="s">
        <v>498</v>
      </c>
      <c r="S87" s="252" t="s">
        <v>498</v>
      </c>
      <c r="T87" s="33"/>
      <c r="U87" s="33"/>
    </row>
    <row r="88" spans="1:21" x14ac:dyDescent="0.25">
      <c r="A88" s="9"/>
      <c r="B88" s="9" t="s">
        <v>370</v>
      </c>
      <c r="C88" s="250" t="s">
        <v>125</v>
      </c>
      <c r="D88" s="250" t="s">
        <v>125</v>
      </c>
      <c r="E88" s="250" t="s">
        <v>125</v>
      </c>
      <c r="F88" s="250" t="s">
        <v>125</v>
      </c>
      <c r="G88" s="250" t="s">
        <v>125</v>
      </c>
      <c r="H88" s="250" t="s">
        <v>125</v>
      </c>
      <c r="I88" s="252" t="s">
        <v>125</v>
      </c>
      <c r="J88" s="252" t="s">
        <v>125</v>
      </c>
      <c r="K88" s="252">
        <v>14</v>
      </c>
      <c r="L88" s="252">
        <v>12</v>
      </c>
      <c r="M88" s="252">
        <v>20</v>
      </c>
      <c r="N88" s="252">
        <v>4</v>
      </c>
      <c r="O88" s="253" t="s">
        <v>498</v>
      </c>
      <c r="P88" s="253" t="s">
        <v>498</v>
      </c>
      <c r="Q88" s="252" t="s">
        <v>498</v>
      </c>
      <c r="R88" s="252" t="s">
        <v>498</v>
      </c>
      <c r="S88" s="252" t="s">
        <v>498</v>
      </c>
      <c r="T88" s="33"/>
      <c r="U88" s="33"/>
    </row>
    <row r="89" spans="1:21" x14ac:dyDescent="0.25">
      <c r="A89" s="9"/>
      <c r="B89" s="9" t="s">
        <v>371</v>
      </c>
      <c r="C89" s="250" t="s">
        <v>125</v>
      </c>
      <c r="D89" s="250" t="s">
        <v>125</v>
      </c>
      <c r="E89" s="250" t="s">
        <v>125</v>
      </c>
      <c r="F89" s="250" t="s">
        <v>125</v>
      </c>
      <c r="G89" s="250" t="s">
        <v>125</v>
      </c>
      <c r="H89" s="250" t="s">
        <v>125</v>
      </c>
      <c r="I89" s="252" t="s">
        <v>125</v>
      </c>
      <c r="J89" s="252" t="s">
        <v>125</v>
      </c>
      <c r="K89" s="252">
        <v>1</v>
      </c>
      <c r="L89" s="252">
        <v>0</v>
      </c>
      <c r="M89" s="252">
        <v>0</v>
      </c>
      <c r="N89" s="252">
        <v>1</v>
      </c>
      <c r="O89" s="253" t="s">
        <v>498</v>
      </c>
      <c r="P89" s="253" t="s">
        <v>498</v>
      </c>
      <c r="Q89" s="252" t="s">
        <v>498</v>
      </c>
      <c r="R89" s="252" t="s">
        <v>498</v>
      </c>
      <c r="S89" s="252" t="s">
        <v>498</v>
      </c>
      <c r="T89" s="33"/>
      <c r="U89" s="33"/>
    </row>
    <row r="90" spans="1:21" x14ac:dyDescent="0.25">
      <c r="A90" s="9"/>
      <c r="B90" s="9" t="s">
        <v>372</v>
      </c>
      <c r="C90" s="250" t="s">
        <v>125</v>
      </c>
      <c r="D90" s="250" t="s">
        <v>125</v>
      </c>
      <c r="E90" s="250" t="s">
        <v>125</v>
      </c>
      <c r="F90" s="250" t="s">
        <v>125</v>
      </c>
      <c r="G90" s="250" t="s">
        <v>125</v>
      </c>
      <c r="H90" s="250" t="s">
        <v>125</v>
      </c>
      <c r="I90" s="252" t="s">
        <v>125</v>
      </c>
      <c r="J90" s="252" t="s">
        <v>125</v>
      </c>
      <c r="K90" s="252">
        <v>9</v>
      </c>
      <c r="L90" s="252">
        <v>0</v>
      </c>
      <c r="M90" s="252">
        <v>1</v>
      </c>
      <c r="N90" s="252">
        <v>0</v>
      </c>
      <c r="O90" s="253" t="s">
        <v>498</v>
      </c>
      <c r="P90" s="253" t="s">
        <v>498</v>
      </c>
      <c r="Q90" s="252" t="s">
        <v>498</v>
      </c>
      <c r="R90" s="252" t="s">
        <v>498</v>
      </c>
      <c r="S90" s="252" t="s">
        <v>498</v>
      </c>
      <c r="T90" s="33"/>
      <c r="U90" s="33"/>
    </row>
    <row r="91" spans="1:21" x14ac:dyDescent="0.25">
      <c r="A91" s="9"/>
      <c r="B91" s="9" t="s">
        <v>373</v>
      </c>
      <c r="C91" s="250" t="s">
        <v>125</v>
      </c>
      <c r="D91" s="250" t="s">
        <v>125</v>
      </c>
      <c r="E91" s="250" t="s">
        <v>125</v>
      </c>
      <c r="F91" s="250" t="s">
        <v>125</v>
      </c>
      <c r="G91" s="250" t="s">
        <v>125</v>
      </c>
      <c r="H91" s="250" t="s">
        <v>125</v>
      </c>
      <c r="I91" s="250" t="s">
        <v>125</v>
      </c>
      <c r="J91" s="250" t="s">
        <v>125</v>
      </c>
      <c r="K91" s="252">
        <v>22</v>
      </c>
      <c r="L91" s="252">
        <v>11</v>
      </c>
      <c r="M91" s="252">
        <v>25</v>
      </c>
      <c r="N91" s="252">
        <v>6</v>
      </c>
      <c r="O91" s="251" t="s">
        <v>498</v>
      </c>
      <c r="P91" s="251" t="s">
        <v>498</v>
      </c>
      <c r="Q91" s="250" t="s">
        <v>498</v>
      </c>
      <c r="R91" s="250" t="s">
        <v>498</v>
      </c>
      <c r="S91" s="250" t="s">
        <v>498</v>
      </c>
      <c r="T91" s="33"/>
      <c r="U91" s="33"/>
    </row>
    <row r="92" spans="1:21" x14ac:dyDescent="0.25">
      <c r="A92" s="9" t="s">
        <v>502</v>
      </c>
      <c r="B92" s="9"/>
      <c r="C92" s="250" t="s">
        <v>125</v>
      </c>
      <c r="D92" s="250" t="s">
        <v>125</v>
      </c>
      <c r="E92" s="250" t="s">
        <v>125</v>
      </c>
      <c r="F92" s="250" t="s">
        <v>125</v>
      </c>
      <c r="G92" s="250" t="s">
        <v>125</v>
      </c>
      <c r="H92" s="250" t="s">
        <v>125</v>
      </c>
      <c r="I92" s="250" t="s">
        <v>125</v>
      </c>
      <c r="J92" s="250">
        <v>3552874</v>
      </c>
      <c r="K92" s="250">
        <v>1413300</v>
      </c>
      <c r="L92" s="250">
        <v>1260200</v>
      </c>
      <c r="M92" s="250">
        <v>2806054</v>
      </c>
      <c r="N92" s="250">
        <v>490078</v>
      </c>
      <c r="O92" s="251" t="s">
        <v>498</v>
      </c>
      <c r="P92" s="251" t="s">
        <v>498</v>
      </c>
      <c r="Q92" s="250" t="s">
        <v>498</v>
      </c>
      <c r="R92" s="250" t="s">
        <v>498</v>
      </c>
      <c r="S92" s="250" t="s">
        <v>498</v>
      </c>
      <c r="T92" s="33"/>
      <c r="U92" s="33"/>
    </row>
    <row r="93" spans="1:21" x14ac:dyDescent="0.25">
      <c r="A93" s="17" t="s">
        <v>6</v>
      </c>
      <c r="B93" s="670"/>
      <c r="C93" s="41" t="s">
        <v>11</v>
      </c>
      <c r="D93" s="41" t="s">
        <v>25</v>
      </c>
      <c r="E93" s="41" t="s">
        <v>26</v>
      </c>
      <c r="F93" s="41" t="s">
        <v>27</v>
      </c>
      <c r="G93" s="41" t="s">
        <v>12</v>
      </c>
      <c r="H93" s="41" t="s">
        <v>13</v>
      </c>
      <c r="I93" s="41" t="s">
        <v>14</v>
      </c>
      <c r="J93" s="41" t="s">
        <v>15</v>
      </c>
      <c r="K93" s="41" t="s">
        <v>16</v>
      </c>
      <c r="L93" s="41" t="s">
        <v>17</v>
      </c>
      <c r="M93" s="41" t="s">
        <v>18</v>
      </c>
      <c r="N93" s="41" t="s">
        <v>19</v>
      </c>
      <c r="O93" s="669" t="s">
        <v>497</v>
      </c>
      <c r="P93" s="669" t="s">
        <v>746</v>
      </c>
      <c r="Q93" s="41" t="s">
        <v>833</v>
      </c>
      <c r="R93" s="478" t="s">
        <v>913</v>
      </c>
      <c r="S93" s="478" t="s">
        <v>980</v>
      </c>
      <c r="T93" s="246"/>
      <c r="U93" s="246"/>
    </row>
    <row r="94" spans="1:21" x14ac:dyDescent="0.25">
      <c r="A94" s="9" t="s">
        <v>701</v>
      </c>
      <c r="B94" s="9"/>
      <c r="C94" s="250">
        <v>2489000</v>
      </c>
      <c r="D94" s="250">
        <v>2918000</v>
      </c>
      <c r="E94" s="250">
        <v>2524000</v>
      </c>
      <c r="F94" s="250">
        <v>4135415</v>
      </c>
      <c r="G94" s="250">
        <v>2156087</v>
      </c>
      <c r="H94" s="250">
        <v>2522935</v>
      </c>
      <c r="I94" s="250">
        <v>3446000</v>
      </c>
      <c r="J94" s="250">
        <v>2417037</v>
      </c>
      <c r="K94" s="250">
        <v>2751155</v>
      </c>
      <c r="L94" s="250">
        <v>2828600</v>
      </c>
      <c r="M94" s="250">
        <v>1543655</v>
      </c>
      <c r="N94" s="250">
        <v>1190849</v>
      </c>
      <c r="O94" s="251">
        <v>1080474.51</v>
      </c>
      <c r="P94" s="251">
        <v>825835</v>
      </c>
      <c r="Q94" s="250">
        <v>953248</v>
      </c>
      <c r="R94" s="251">
        <v>951057</v>
      </c>
      <c r="S94" s="250">
        <f>SUM(S95:S98)</f>
        <v>932094</v>
      </c>
      <c r="T94" s="33"/>
      <c r="U94" s="33"/>
    </row>
    <row r="95" spans="1:21" x14ac:dyDescent="0.25">
      <c r="A95" s="9"/>
      <c r="B95" s="9" t="s">
        <v>370</v>
      </c>
      <c r="C95" s="250" t="s">
        <v>125</v>
      </c>
      <c r="D95" s="250" t="s">
        <v>125</v>
      </c>
      <c r="E95" s="250" t="s">
        <v>125</v>
      </c>
      <c r="F95" s="250" t="s">
        <v>125</v>
      </c>
      <c r="G95" s="250" t="s">
        <v>125</v>
      </c>
      <c r="H95" s="250" t="s">
        <v>125</v>
      </c>
      <c r="I95" s="250">
        <v>2057576</v>
      </c>
      <c r="J95" s="250">
        <v>1167800</v>
      </c>
      <c r="K95" s="250">
        <v>671129</v>
      </c>
      <c r="L95" s="250">
        <v>1310300</v>
      </c>
      <c r="M95" s="250">
        <v>623940</v>
      </c>
      <c r="N95" s="250">
        <v>906836</v>
      </c>
      <c r="O95" s="251">
        <v>374433</v>
      </c>
      <c r="P95" s="251">
        <v>724306</v>
      </c>
      <c r="Q95" s="250">
        <v>823852</v>
      </c>
      <c r="R95" s="251">
        <v>844381</v>
      </c>
      <c r="S95" s="250">
        <v>840612</v>
      </c>
      <c r="T95" s="33"/>
      <c r="U95" s="33"/>
    </row>
    <row r="96" spans="1:21" x14ac:dyDescent="0.25">
      <c r="A96" s="9"/>
      <c r="B96" s="9" t="s">
        <v>371</v>
      </c>
      <c r="C96" s="250" t="s">
        <v>125</v>
      </c>
      <c r="D96" s="250" t="s">
        <v>125</v>
      </c>
      <c r="E96" s="250" t="s">
        <v>125</v>
      </c>
      <c r="F96" s="250" t="s">
        <v>125</v>
      </c>
      <c r="G96" s="250" t="s">
        <v>125</v>
      </c>
      <c r="H96" s="250" t="s">
        <v>125</v>
      </c>
      <c r="I96" s="250">
        <v>896719</v>
      </c>
      <c r="J96" s="250">
        <v>637188</v>
      </c>
      <c r="K96" s="250">
        <v>1173846</v>
      </c>
      <c r="L96" s="250">
        <v>794100</v>
      </c>
      <c r="M96" s="250">
        <v>508721</v>
      </c>
      <c r="N96" s="250">
        <v>8471</v>
      </c>
      <c r="O96" s="251">
        <v>566967.25</v>
      </c>
      <c r="P96" s="251">
        <v>0</v>
      </c>
      <c r="Q96" s="250">
        <v>41848</v>
      </c>
      <c r="R96" s="251">
        <v>20000</v>
      </c>
      <c r="S96" s="250">
        <v>2830</v>
      </c>
      <c r="T96" s="33"/>
      <c r="U96" s="33"/>
    </row>
    <row r="97" spans="1:21" x14ac:dyDescent="0.25">
      <c r="A97" s="9"/>
      <c r="B97" s="9" t="s">
        <v>372</v>
      </c>
      <c r="C97" s="250" t="s">
        <v>125</v>
      </c>
      <c r="D97" s="250" t="s">
        <v>125</v>
      </c>
      <c r="E97" s="250" t="s">
        <v>125</v>
      </c>
      <c r="F97" s="250" t="s">
        <v>125</v>
      </c>
      <c r="G97" s="250" t="s">
        <v>125</v>
      </c>
      <c r="H97" s="250" t="s">
        <v>125</v>
      </c>
      <c r="I97" s="250">
        <v>360472.58</v>
      </c>
      <c r="J97" s="250">
        <v>475008</v>
      </c>
      <c r="K97" s="250">
        <v>536039</v>
      </c>
      <c r="L97" s="250">
        <v>391400</v>
      </c>
      <c r="M97" s="250">
        <v>151295</v>
      </c>
      <c r="N97" s="250">
        <v>56566.44</v>
      </c>
      <c r="O97" s="251">
        <v>34262.46</v>
      </c>
      <c r="P97" s="251">
        <v>3807</v>
      </c>
      <c r="Q97" s="250">
        <v>72418</v>
      </c>
      <c r="R97" s="251">
        <v>6700</v>
      </c>
      <c r="S97" s="250">
        <v>-6700</v>
      </c>
      <c r="T97" s="33"/>
      <c r="U97" s="33"/>
    </row>
    <row r="98" spans="1:21" x14ac:dyDescent="0.25">
      <c r="A98" s="9"/>
      <c r="B98" s="9" t="s">
        <v>373</v>
      </c>
      <c r="C98" s="250" t="s">
        <v>125</v>
      </c>
      <c r="D98" s="250" t="s">
        <v>125</v>
      </c>
      <c r="E98" s="250" t="s">
        <v>125</v>
      </c>
      <c r="F98" s="250" t="s">
        <v>125</v>
      </c>
      <c r="G98" s="250" t="s">
        <v>125</v>
      </c>
      <c r="H98" s="250" t="s">
        <v>125</v>
      </c>
      <c r="I98" s="250">
        <v>131635.5</v>
      </c>
      <c r="J98" s="250">
        <v>137041</v>
      </c>
      <c r="K98" s="250">
        <v>370141</v>
      </c>
      <c r="L98" s="250">
        <v>332800</v>
      </c>
      <c r="M98" s="250">
        <v>259699</v>
      </c>
      <c r="N98" s="250">
        <v>218976</v>
      </c>
      <c r="O98" s="250">
        <v>104811.8</v>
      </c>
      <c r="P98" s="251">
        <v>97722</v>
      </c>
      <c r="Q98" s="250">
        <v>15130</v>
      </c>
      <c r="R98" s="251">
        <v>79976</v>
      </c>
      <c r="S98" s="250">
        <v>95352</v>
      </c>
      <c r="T98" s="33"/>
      <c r="U98" s="33"/>
    </row>
    <row r="99" spans="1:21" x14ac:dyDescent="0.25">
      <c r="A99" s="15" t="s">
        <v>501</v>
      </c>
      <c r="B99" s="9"/>
      <c r="C99" s="250" t="s">
        <v>125</v>
      </c>
      <c r="D99" s="250" t="s">
        <v>125</v>
      </c>
      <c r="E99" s="250" t="s">
        <v>125</v>
      </c>
      <c r="F99" s="250" t="s">
        <v>125</v>
      </c>
      <c r="G99" s="250" t="s">
        <v>125</v>
      </c>
      <c r="H99" s="250" t="s">
        <v>125</v>
      </c>
      <c r="I99" s="252" t="s">
        <v>125</v>
      </c>
      <c r="J99" s="252" t="s">
        <v>125</v>
      </c>
      <c r="K99" s="252">
        <v>54</v>
      </c>
      <c r="L99" s="252">
        <v>28</v>
      </c>
      <c r="M99" s="252">
        <v>23</v>
      </c>
      <c r="N99" s="252">
        <v>3</v>
      </c>
      <c r="O99" s="253" t="s">
        <v>498</v>
      </c>
      <c r="P99" s="253" t="s">
        <v>498</v>
      </c>
      <c r="Q99" s="252" t="s">
        <v>498</v>
      </c>
      <c r="R99" s="252" t="s">
        <v>498</v>
      </c>
      <c r="S99" s="252" t="s">
        <v>498</v>
      </c>
      <c r="T99" s="33"/>
      <c r="U99" s="33"/>
    </row>
    <row r="100" spans="1:21" x14ac:dyDescent="0.25">
      <c r="A100" s="9"/>
      <c r="B100" s="9" t="s">
        <v>370</v>
      </c>
      <c r="C100" s="250" t="s">
        <v>125</v>
      </c>
      <c r="D100" s="250" t="s">
        <v>125</v>
      </c>
      <c r="E100" s="250" t="s">
        <v>125</v>
      </c>
      <c r="F100" s="250" t="s">
        <v>125</v>
      </c>
      <c r="G100" s="250" t="s">
        <v>125</v>
      </c>
      <c r="H100" s="250" t="s">
        <v>125</v>
      </c>
      <c r="I100" s="252" t="s">
        <v>125</v>
      </c>
      <c r="J100" s="252" t="s">
        <v>125</v>
      </c>
      <c r="K100" s="252">
        <v>24</v>
      </c>
      <c r="L100" s="252">
        <v>15</v>
      </c>
      <c r="M100" s="252">
        <v>10</v>
      </c>
      <c r="N100" s="252">
        <v>2</v>
      </c>
      <c r="O100" s="253" t="s">
        <v>498</v>
      </c>
      <c r="P100" s="253" t="s">
        <v>498</v>
      </c>
      <c r="Q100" s="252" t="s">
        <v>498</v>
      </c>
      <c r="R100" s="252" t="s">
        <v>498</v>
      </c>
      <c r="S100" s="252" t="s">
        <v>498</v>
      </c>
      <c r="T100" s="33"/>
      <c r="U100" s="33"/>
    </row>
    <row r="101" spans="1:21" x14ac:dyDescent="0.25">
      <c r="A101" s="9"/>
      <c r="B101" s="9" t="s">
        <v>371</v>
      </c>
      <c r="C101" s="250" t="s">
        <v>125</v>
      </c>
      <c r="D101" s="250" t="s">
        <v>125</v>
      </c>
      <c r="E101" s="250" t="s">
        <v>125</v>
      </c>
      <c r="F101" s="250" t="s">
        <v>125</v>
      </c>
      <c r="G101" s="250" t="s">
        <v>125</v>
      </c>
      <c r="H101" s="250" t="s">
        <v>125</v>
      </c>
      <c r="I101" s="252" t="s">
        <v>125</v>
      </c>
      <c r="J101" s="252" t="s">
        <v>125</v>
      </c>
      <c r="K101" s="252">
        <v>10</v>
      </c>
      <c r="L101" s="252">
        <v>4</v>
      </c>
      <c r="M101" s="252">
        <v>1</v>
      </c>
      <c r="N101" s="252">
        <v>0</v>
      </c>
      <c r="O101" s="253" t="s">
        <v>498</v>
      </c>
      <c r="P101" s="253" t="s">
        <v>498</v>
      </c>
      <c r="Q101" s="252" t="s">
        <v>498</v>
      </c>
      <c r="R101" s="252" t="s">
        <v>498</v>
      </c>
      <c r="S101" s="252" t="s">
        <v>498</v>
      </c>
      <c r="T101" s="33"/>
      <c r="U101" s="33"/>
    </row>
    <row r="102" spans="1:21" x14ac:dyDescent="0.25">
      <c r="A102" s="9"/>
      <c r="B102" s="9" t="s">
        <v>372</v>
      </c>
      <c r="C102" s="250" t="s">
        <v>125</v>
      </c>
      <c r="D102" s="250" t="s">
        <v>125</v>
      </c>
      <c r="E102" s="250" t="s">
        <v>125</v>
      </c>
      <c r="F102" s="250" t="s">
        <v>125</v>
      </c>
      <c r="G102" s="250" t="s">
        <v>125</v>
      </c>
      <c r="H102" s="250" t="s">
        <v>125</v>
      </c>
      <c r="I102" s="252" t="s">
        <v>125</v>
      </c>
      <c r="J102" s="252" t="s">
        <v>125</v>
      </c>
      <c r="K102" s="252">
        <v>0</v>
      </c>
      <c r="L102" s="252">
        <v>0</v>
      </c>
      <c r="M102" s="252">
        <v>0</v>
      </c>
      <c r="N102" s="252">
        <v>0</v>
      </c>
      <c r="O102" s="253" t="s">
        <v>498</v>
      </c>
      <c r="P102" s="253" t="s">
        <v>498</v>
      </c>
      <c r="Q102" s="252" t="s">
        <v>498</v>
      </c>
      <c r="R102" s="252" t="s">
        <v>498</v>
      </c>
      <c r="S102" s="252" t="s">
        <v>498</v>
      </c>
      <c r="T102" s="33"/>
      <c r="U102" s="33"/>
    </row>
    <row r="103" spans="1:21" x14ac:dyDescent="0.25">
      <c r="A103" s="9"/>
      <c r="B103" s="9" t="s">
        <v>373</v>
      </c>
      <c r="C103" s="250" t="s">
        <v>125</v>
      </c>
      <c r="D103" s="250" t="s">
        <v>125</v>
      </c>
      <c r="E103" s="250" t="s">
        <v>125</v>
      </c>
      <c r="F103" s="250" t="s">
        <v>125</v>
      </c>
      <c r="G103" s="250" t="s">
        <v>125</v>
      </c>
      <c r="H103" s="250" t="s">
        <v>125</v>
      </c>
      <c r="I103" s="250" t="s">
        <v>125</v>
      </c>
      <c r="J103" s="250" t="s">
        <v>125</v>
      </c>
      <c r="K103" s="252">
        <v>20</v>
      </c>
      <c r="L103" s="252">
        <v>9</v>
      </c>
      <c r="M103" s="252">
        <v>12</v>
      </c>
      <c r="N103" s="252">
        <v>1</v>
      </c>
      <c r="O103" s="251" t="s">
        <v>498</v>
      </c>
      <c r="P103" s="251" t="s">
        <v>498</v>
      </c>
      <c r="Q103" s="250" t="s">
        <v>498</v>
      </c>
      <c r="R103" s="250" t="s">
        <v>498</v>
      </c>
      <c r="S103" s="250" t="s">
        <v>498</v>
      </c>
      <c r="T103" s="33"/>
      <c r="U103" s="33"/>
    </row>
    <row r="104" spans="1:21" x14ac:dyDescent="0.25">
      <c r="A104" s="9" t="s">
        <v>502</v>
      </c>
      <c r="B104" s="9"/>
      <c r="C104" s="250" t="s">
        <v>125</v>
      </c>
      <c r="D104" s="250" t="s">
        <v>125</v>
      </c>
      <c r="E104" s="250" t="s">
        <v>125</v>
      </c>
      <c r="F104" s="250" t="s">
        <v>125</v>
      </c>
      <c r="G104" s="250" t="s">
        <v>125</v>
      </c>
      <c r="H104" s="250" t="s">
        <v>125</v>
      </c>
      <c r="I104" s="250" t="s">
        <v>125</v>
      </c>
      <c r="J104" s="250">
        <v>2839329</v>
      </c>
      <c r="K104" s="250">
        <v>1656085</v>
      </c>
      <c r="L104" s="250">
        <v>1371400</v>
      </c>
      <c r="M104" s="250">
        <v>711145</v>
      </c>
      <c r="N104" s="250">
        <v>68723</v>
      </c>
      <c r="O104" s="251" t="s">
        <v>498</v>
      </c>
      <c r="P104" s="251" t="s">
        <v>498</v>
      </c>
      <c r="Q104" s="250" t="s">
        <v>498</v>
      </c>
      <c r="R104" s="250" t="s">
        <v>498</v>
      </c>
      <c r="S104" s="250" t="s">
        <v>498</v>
      </c>
      <c r="T104" s="33"/>
      <c r="U104" s="33"/>
    </row>
    <row r="105" spans="1:21" x14ac:dyDescent="0.25">
      <c r="A105" s="17" t="s">
        <v>7</v>
      </c>
      <c r="B105" s="670"/>
      <c r="C105" s="41" t="s">
        <v>11</v>
      </c>
      <c r="D105" s="41" t="s">
        <v>25</v>
      </c>
      <c r="E105" s="41" t="s">
        <v>26</v>
      </c>
      <c r="F105" s="41" t="s">
        <v>27</v>
      </c>
      <c r="G105" s="41" t="s">
        <v>12</v>
      </c>
      <c r="H105" s="41" t="s">
        <v>13</v>
      </c>
      <c r="I105" s="41" t="s">
        <v>14</v>
      </c>
      <c r="J105" s="41" t="s">
        <v>15</v>
      </c>
      <c r="K105" s="41" t="s">
        <v>16</v>
      </c>
      <c r="L105" s="41" t="s">
        <v>17</v>
      </c>
      <c r="M105" s="41" t="s">
        <v>18</v>
      </c>
      <c r="N105" s="41" t="s">
        <v>19</v>
      </c>
      <c r="O105" s="669" t="s">
        <v>497</v>
      </c>
      <c r="P105" s="669" t="s">
        <v>746</v>
      </c>
      <c r="Q105" s="41" t="s">
        <v>833</v>
      </c>
      <c r="R105" s="478" t="s">
        <v>913</v>
      </c>
      <c r="S105" s="478" t="s">
        <v>980</v>
      </c>
      <c r="T105" s="246"/>
      <c r="U105" s="246"/>
    </row>
    <row r="106" spans="1:21" x14ac:dyDescent="0.25">
      <c r="A106" s="9" t="s">
        <v>701</v>
      </c>
      <c r="B106" s="9"/>
      <c r="C106" s="250">
        <v>3817000</v>
      </c>
      <c r="D106" s="250">
        <v>3102000</v>
      </c>
      <c r="E106" s="250">
        <v>2505000</v>
      </c>
      <c r="F106" s="250">
        <v>3044000</v>
      </c>
      <c r="G106" s="250">
        <v>2637000</v>
      </c>
      <c r="H106" s="250">
        <v>2396000</v>
      </c>
      <c r="I106" s="250">
        <v>2965978.95</v>
      </c>
      <c r="J106" s="250">
        <v>2414591</v>
      </c>
      <c r="K106" s="250">
        <v>1832701</v>
      </c>
      <c r="L106" s="250">
        <v>2279200</v>
      </c>
      <c r="M106" s="250">
        <v>1345491</v>
      </c>
      <c r="N106" s="250">
        <v>630598</v>
      </c>
      <c r="O106" s="251">
        <v>579181.24</v>
      </c>
      <c r="P106" s="251">
        <v>987745</v>
      </c>
      <c r="Q106" s="250">
        <v>904812</v>
      </c>
      <c r="R106" s="251">
        <v>883598</v>
      </c>
      <c r="S106" s="250">
        <f>SUM(S107:S110)</f>
        <v>712599</v>
      </c>
      <c r="T106" s="33"/>
      <c r="U106" s="33"/>
    </row>
    <row r="107" spans="1:21" x14ac:dyDescent="0.25">
      <c r="A107" s="9"/>
      <c r="B107" s="9" t="s">
        <v>370</v>
      </c>
      <c r="C107" s="250" t="s">
        <v>125</v>
      </c>
      <c r="D107" s="250" t="s">
        <v>125</v>
      </c>
      <c r="E107" s="250" t="s">
        <v>125</v>
      </c>
      <c r="F107" s="250" t="s">
        <v>125</v>
      </c>
      <c r="G107" s="250" t="s">
        <v>125</v>
      </c>
      <c r="H107" s="250" t="s">
        <v>125</v>
      </c>
      <c r="I107" s="250">
        <v>1260383.58</v>
      </c>
      <c r="J107" s="250">
        <v>1030026</v>
      </c>
      <c r="K107" s="250">
        <v>789946</v>
      </c>
      <c r="L107" s="250">
        <v>1061500</v>
      </c>
      <c r="M107" s="250">
        <v>992109</v>
      </c>
      <c r="N107" s="250">
        <v>395551</v>
      </c>
      <c r="O107" s="251">
        <v>289862</v>
      </c>
      <c r="P107" s="251">
        <v>801683</v>
      </c>
      <c r="Q107" s="250">
        <v>768675</v>
      </c>
      <c r="R107" s="251">
        <v>800615</v>
      </c>
      <c r="S107" s="250">
        <v>584783</v>
      </c>
      <c r="T107" s="33"/>
      <c r="U107" s="33"/>
    </row>
    <row r="108" spans="1:21" x14ac:dyDescent="0.25">
      <c r="A108" s="9"/>
      <c r="B108" s="9" t="s">
        <v>371</v>
      </c>
      <c r="C108" s="250" t="s">
        <v>125</v>
      </c>
      <c r="D108" s="250" t="s">
        <v>125</v>
      </c>
      <c r="E108" s="250" t="s">
        <v>125</v>
      </c>
      <c r="F108" s="250" t="s">
        <v>125</v>
      </c>
      <c r="G108" s="250" t="s">
        <v>125</v>
      </c>
      <c r="H108" s="250" t="s">
        <v>125</v>
      </c>
      <c r="I108" s="250">
        <v>8370</v>
      </c>
      <c r="J108" s="250">
        <v>40000</v>
      </c>
      <c r="K108" s="250">
        <v>0</v>
      </c>
      <c r="L108" s="250">
        <v>170100</v>
      </c>
      <c r="M108" s="250">
        <v>2552</v>
      </c>
      <c r="N108" s="250">
        <v>0</v>
      </c>
      <c r="O108" s="251">
        <v>121716</v>
      </c>
      <c r="P108" s="251">
        <v>0</v>
      </c>
      <c r="Q108" s="652" t="s">
        <v>125</v>
      </c>
      <c r="R108" s="251">
        <v>0</v>
      </c>
      <c r="S108" s="250">
        <v>0</v>
      </c>
      <c r="T108" s="33"/>
      <c r="U108" s="33"/>
    </row>
    <row r="109" spans="1:21" x14ac:dyDescent="0.25">
      <c r="A109" s="9"/>
      <c r="B109" s="9" t="s">
        <v>372</v>
      </c>
      <c r="C109" s="250" t="s">
        <v>125</v>
      </c>
      <c r="D109" s="250" t="s">
        <v>125</v>
      </c>
      <c r="E109" s="250" t="s">
        <v>125</v>
      </c>
      <c r="F109" s="250" t="s">
        <v>125</v>
      </c>
      <c r="G109" s="250" t="s">
        <v>125</v>
      </c>
      <c r="H109" s="250" t="s">
        <v>125</v>
      </c>
      <c r="I109" s="250">
        <v>1595896.48</v>
      </c>
      <c r="J109" s="250">
        <v>1123405</v>
      </c>
      <c r="K109" s="250">
        <v>831037</v>
      </c>
      <c r="L109" s="250">
        <v>787100</v>
      </c>
      <c r="M109" s="250">
        <v>115911</v>
      </c>
      <c r="N109" s="250">
        <v>89130</v>
      </c>
      <c r="O109" s="251">
        <v>0</v>
      </c>
      <c r="P109" s="251">
        <v>52500</v>
      </c>
      <c r="Q109" s="250">
        <v>93059</v>
      </c>
      <c r="R109" s="251">
        <v>0</v>
      </c>
      <c r="S109" s="250">
        <v>0</v>
      </c>
      <c r="T109" s="33"/>
      <c r="U109" s="33"/>
    </row>
    <row r="110" spans="1:21" x14ac:dyDescent="0.25">
      <c r="A110" s="9"/>
      <c r="B110" s="9" t="s">
        <v>373</v>
      </c>
      <c r="C110" s="250" t="s">
        <v>125</v>
      </c>
      <c r="D110" s="250" t="s">
        <v>125</v>
      </c>
      <c r="E110" s="250" t="s">
        <v>125</v>
      </c>
      <c r="F110" s="250" t="s">
        <v>125</v>
      </c>
      <c r="G110" s="250" t="s">
        <v>125</v>
      </c>
      <c r="H110" s="250" t="s">
        <v>125</v>
      </c>
      <c r="I110" s="250">
        <v>101328.89</v>
      </c>
      <c r="J110" s="250">
        <v>221160</v>
      </c>
      <c r="K110" s="250">
        <v>211718</v>
      </c>
      <c r="L110" s="250">
        <v>260500</v>
      </c>
      <c r="M110" s="250">
        <v>234919</v>
      </c>
      <c r="N110" s="250">
        <v>145917</v>
      </c>
      <c r="O110" s="250">
        <v>167603.24</v>
      </c>
      <c r="P110" s="251">
        <v>133562</v>
      </c>
      <c r="Q110" s="250">
        <v>43078</v>
      </c>
      <c r="R110" s="251">
        <v>82983</v>
      </c>
      <c r="S110" s="250">
        <v>127816</v>
      </c>
      <c r="T110" s="33"/>
      <c r="U110" s="33"/>
    </row>
    <row r="111" spans="1:21" x14ac:dyDescent="0.25">
      <c r="A111" s="15" t="s">
        <v>501</v>
      </c>
      <c r="B111" s="9"/>
      <c r="C111" s="250" t="s">
        <v>125</v>
      </c>
      <c r="D111" s="250" t="s">
        <v>125</v>
      </c>
      <c r="E111" s="250" t="s">
        <v>125</v>
      </c>
      <c r="F111" s="250" t="s">
        <v>125</v>
      </c>
      <c r="G111" s="250" t="s">
        <v>125</v>
      </c>
      <c r="H111" s="250" t="s">
        <v>125</v>
      </c>
      <c r="I111" s="252" t="s">
        <v>125</v>
      </c>
      <c r="J111" s="252" t="s">
        <v>125</v>
      </c>
      <c r="K111" s="252">
        <v>39</v>
      </c>
      <c r="L111" s="252">
        <v>25</v>
      </c>
      <c r="M111" s="252">
        <v>23</v>
      </c>
      <c r="N111" s="252">
        <v>5</v>
      </c>
      <c r="O111" s="253" t="s">
        <v>498</v>
      </c>
      <c r="P111" s="253" t="s">
        <v>498</v>
      </c>
      <c r="Q111" s="252" t="s">
        <v>498</v>
      </c>
      <c r="R111" s="252" t="s">
        <v>498</v>
      </c>
      <c r="S111" s="252" t="s">
        <v>498</v>
      </c>
      <c r="T111" s="33"/>
      <c r="U111" s="33"/>
    </row>
    <row r="112" spans="1:21" x14ac:dyDescent="0.25">
      <c r="A112" s="9"/>
      <c r="B112" s="9" t="s">
        <v>370</v>
      </c>
      <c r="C112" s="250" t="s">
        <v>125</v>
      </c>
      <c r="D112" s="250" t="s">
        <v>125</v>
      </c>
      <c r="E112" s="250" t="s">
        <v>125</v>
      </c>
      <c r="F112" s="250" t="s">
        <v>125</v>
      </c>
      <c r="G112" s="250" t="s">
        <v>125</v>
      </c>
      <c r="H112" s="250" t="s">
        <v>125</v>
      </c>
      <c r="I112" s="252" t="s">
        <v>125</v>
      </c>
      <c r="J112" s="252" t="s">
        <v>125</v>
      </c>
      <c r="K112" s="252">
        <v>12</v>
      </c>
      <c r="L112" s="252">
        <v>12</v>
      </c>
      <c r="M112" s="252">
        <v>17</v>
      </c>
      <c r="N112" s="252">
        <v>3</v>
      </c>
      <c r="O112" s="253" t="s">
        <v>498</v>
      </c>
      <c r="P112" s="253" t="s">
        <v>498</v>
      </c>
      <c r="Q112" s="252" t="s">
        <v>498</v>
      </c>
      <c r="R112" s="252" t="s">
        <v>498</v>
      </c>
      <c r="S112" s="252" t="s">
        <v>498</v>
      </c>
      <c r="T112" s="33"/>
      <c r="U112" s="33"/>
    </row>
    <row r="113" spans="1:21" x14ac:dyDescent="0.25">
      <c r="A113" s="9"/>
      <c r="B113" s="9" t="s">
        <v>371</v>
      </c>
      <c r="C113" s="250" t="s">
        <v>125</v>
      </c>
      <c r="D113" s="250" t="s">
        <v>125</v>
      </c>
      <c r="E113" s="250" t="s">
        <v>125</v>
      </c>
      <c r="F113" s="250" t="s">
        <v>125</v>
      </c>
      <c r="G113" s="250" t="s">
        <v>125</v>
      </c>
      <c r="H113" s="250" t="s">
        <v>125</v>
      </c>
      <c r="I113" s="252" t="s">
        <v>125</v>
      </c>
      <c r="J113" s="252" t="s">
        <v>125</v>
      </c>
      <c r="K113" s="252">
        <v>2</v>
      </c>
      <c r="L113" s="252">
        <v>2</v>
      </c>
      <c r="M113" s="252">
        <v>2</v>
      </c>
      <c r="N113" s="252">
        <v>1</v>
      </c>
      <c r="O113" s="253" t="s">
        <v>498</v>
      </c>
      <c r="P113" s="253" t="s">
        <v>498</v>
      </c>
      <c r="Q113" s="252" t="s">
        <v>498</v>
      </c>
      <c r="R113" s="252" t="s">
        <v>498</v>
      </c>
      <c r="S113" s="252" t="s">
        <v>498</v>
      </c>
      <c r="T113" s="33"/>
      <c r="U113" s="33"/>
    </row>
    <row r="114" spans="1:21" x14ac:dyDescent="0.25">
      <c r="A114" s="9"/>
      <c r="B114" s="9" t="s">
        <v>372</v>
      </c>
      <c r="C114" s="250" t="s">
        <v>125</v>
      </c>
      <c r="D114" s="250" t="s">
        <v>125</v>
      </c>
      <c r="E114" s="250" t="s">
        <v>125</v>
      </c>
      <c r="F114" s="250" t="s">
        <v>125</v>
      </c>
      <c r="G114" s="250" t="s">
        <v>125</v>
      </c>
      <c r="H114" s="250" t="s">
        <v>125</v>
      </c>
      <c r="I114" s="252" t="s">
        <v>125</v>
      </c>
      <c r="J114" s="252" t="s">
        <v>125</v>
      </c>
      <c r="K114" s="252">
        <v>6</v>
      </c>
      <c r="L114" s="252">
        <v>1</v>
      </c>
      <c r="M114" s="252">
        <v>0</v>
      </c>
      <c r="N114" s="252">
        <v>1</v>
      </c>
      <c r="O114" s="253" t="s">
        <v>498</v>
      </c>
      <c r="P114" s="253" t="s">
        <v>498</v>
      </c>
      <c r="Q114" s="252" t="s">
        <v>498</v>
      </c>
      <c r="R114" s="252" t="s">
        <v>498</v>
      </c>
      <c r="S114" s="252" t="s">
        <v>498</v>
      </c>
      <c r="T114" s="33"/>
      <c r="U114" s="33"/>
    </row>
    <row r="115" spans="1:21" x14ac:dyDescent="0.25">
      <c r="A115" s="9"/>
      <c r="B115" s="9" t="s">
        <v>373</v>
      </c>
      <c r="C115" s="250" t="s">
        <v>125</v>
      </c>
      <c r="D115" s="250" t="s">
        <v>125</v>
      </c>
      <c r="E115" s="250" t="s">
        <v>125</v>
      </c>
      <c r="F115" s="250" t="s">
        <v>125</v>
      </c>
      <c r="G115" s="250" t="s">
        <v>125</v>
      </c>
      <c r="H115" s="250" t="s">
        <v>125</v>
      </c>
      <c r="I115" s="250" t="s">
        <v>125</v>
      </c>
      <c r="J115" s="250" t="s">
        <v>125</v>
      </c>
      <c r="K115" s="252">
        <v>19</v>
      </c>
      <c r="L115" s="252">
        <v>10</v>
      </c>
      <c r="M115" s="252">
        <v>4</v>
      </c>
      <c r="N115" s="252">
        <v>0</v>
      </c>
      <c r="O115" s="251" t="s">
        <v>498</v>
      </c>
      <c r="P115" s="251" t="s">
        <v>498</v>
      </c>
      <c r="Q115" s="250" t="s">
        <v>498</v>
      </c>
      <c r="R115" s="250" t="s">
        <v>498</v>
      </c>
      <c r="S115" s="250" t="s">
        <v>498</v>
      </c>
      <c r="T115" s="33"/>
      <c r="U115" s="33"/>
    </row>
    <row r="116" spans="1:21" x14ac:dyDescent="0.25">
      <c r="A116" s="9" t="s">
        <v>502</v>
      </c>
      <c r="B116" s="9"/>
      <c r="C116" s="250" t="s">
        <v>125</v>
      </c>
      <c r="D116" s="250" t="s">
        <v>125</v>
      </c>
      <c r="E116" s="250" t="s">
        <v>125</v>
      </c>
      <c r="F116" s="250" t="s">
        <v>125</v>
      </c>
      <c r="G116" s="250" t="s">
        <v>125</v>
      </c>
      <c r="H116" s="250" t="s">
        <v>125</v>
      </c>
      <c r="I116" s="250" t="s">
        <v>125</v>
      </c>
      <c r="J116" s="250">
        <v>3101127</v>
      </c>
      <c r="K116" s="250">
        <v>1275222</v>
      </c>
      <c r="L116" s="250">
        <v>974000</v>
      </c>
      <c r="M116" s="250">
        <v>857000</v>
      </c>
      <c r="N116" s="250">
        <v>131600</v>
      </c>
      <c r="O116" s="251" t="s">
        <v>498</v>
      </c>
      <c r="P116" s="251" t="s">
        <v>498</v>
      </c>
      <c r="Q116" s="250" t="s">
        <v>498</v>
      </c>
      <c r="R116" s="250" t="s">
        <v>498</v>
      </c>
      <c r="S116" s="250" t="s">
        <v>498</v>
      </c>
      <c r="T116" s="33"/>
      <c r="U116" s="33"/>
    </row>
    <row r="117" spans="1:21" x14ac:dyDescent="0.25">
      <c r="A117" s="17" t="s">
        <v>9</v>
      </c>
      <c r="B117" s="41"/>
      <c r="C117" s="28" t="s">
        <v>11</v>
      </c>
      <c r="D117" s="28" t="s">
        <v>25</v>
      </c>
      <c r="E117" s="28" t="s">
        <v>26</v>
      </c>
      <c r="F117" s="28" t="s">
        <v>27</v>
      </c>
      <c r="G117" s="28" t="s">
        <v>12</v>
      </c>
      <c r="H117" s="28" t="s">
        <v>13</v>
      </c>
      <c r="I117" s="28" t="s">
        <v>14</v>
      </c>
      <c r="J117" s="28" t="s">
        <v>15</v>
      </c>
      <c r="K117" s="28" t="s">
        <v>16</v>
      </c>
      <c r="L117" s="28" t="s">
        <v>17</v>
      </c>
      <c r="M117" s="28" t="s">
        <v>18</v>
      </c>
      <c r="N117" s="28" t="s">
        <v>19</v>
      </c>
      <c r="O117" s="48" t="s">
        <v>497</v>
      </c>
      <c r="P117" s="669" t="s">
        <v>746</v>
      </c>
      <c r="Q117" s="41" t="s">
        <v>833</v>
      </c>
      <c r="R117" s="478" t="s">
        <v>913</v>
      </c>
      <c r="S117" s="478" t="s">
        <v>980</v>
      </c>
      <c r="T117" s="246"/>
      <c r="U117" s="246"/>
    </row>
    <row r="118" spans="1:21" x14ac:dyDescent="0.25">
      <c r="A118" s="9" t="s">
        <v>701</v>
      </c>
      <c r="B118" s="9"/>
      <c r="C118" s="250">
        <v>3154000</v>
      </c>
      <c r="D118" s="250">
        <v>3282000</v>
      </c>
      <c r="E118" s="250">
        <v>3837000</v>
      </c>
      <c r="F118" s="250">
        <v>3630000</v>
      </c>
      <c r="G118" s="250">
        <v>2419000</v>
      </c>
      <c r="H118" s="250">
        <v>1945000</v>
      </c>
      <c r="I118" s="250">
        <v>1876435.5800000003</v>
      </c>
      <c r="J118" s="250">
        <v>2034507</v>
      </c>
      <c r="K118" s="250">
        <v>3351593</v>
      </c>
      <c r="L118" s="250">
        <v>2675400</v>
      </c>
      <c r="M118" s="250">
        <v>1220371</v>
      </c>
      <c r="N118" s="250">
        <v>1283523</v>
      </c>
      <c r="O118" s="251">
        <v>1036975.01</v>
      </c>
      <c r="P118" s="251">
        <v>1339326</v>
      </c>
      <c r="Q118" s="250">
        <v>1997288</v>
      </c>
      <c r="R118" s="251">
        <v>1934233</v>
      </c>
      <c r="S118" s="250">
        <f>SUM(S119:S122)</f>
        <v>1754516</v>
      </c>
      <c r="T118" s="33"/>
      <c r="U118" s="33"/>
    </row>
    <row r="119" spans="1:21" x14ac:dyDescent="0.25">
      <c r="A119" s="9"/>
      <c r="B119" s="9" t="s">
        <v>370</v>
      </c>
      <c r="C119" s="250" t="s">
        <v>125</v>
      </c>
      <c r="D119" s="250" t="s">
        <v>125</v>
      </c>
      <c r="E119" s="250" t="s">
        <v>125</v>
      </c>
      <c r="F119" s="250" t="s">
        <v>125</v>
      </c>
      <c r="G119" s="250" t="s">
        <v>125</v>
      </c>
      <c r="H119" s="250" t="s">
        <v>125</v>
      </c>
      <c r="I119" s="250">
        <v>644850.24</v>
      </c>
      <c r="J119" s="250">
        <v>765852</v>
      </c>
      <c r="K119" s="250">
        <v>2071638</v>
      </c>
      <c r="L119" s="250">
        <v>1677100</v>
      </c>
      <c r="M119" s="250">
        <v>1083098</v>
      </c>
      <c r="N119" s="250">
        <v>1161480</v>
      </c>
      <c r="O119" s="251">
        <v>721740</v>
      </c>
      <c r="P119" s="251">
        <v>1017945</v>
      </c>
      <c r="Q119" s="250">
        <v>1604218</v>
      </c>
      <c r="R119" s="251">
        <v>1378630</v>
      </c>
      <c r="S119" s="250">
        <v>1322189</v>
      </c>
      <c r="T119" s="33"/>
      <c r="U119" s="33"/>
    </row>
    <row r="120" spans="1:21" x14ac:dyDescent="0.25">
      <c r="A120" s="9"/>
      <c r="B120" s="9" t="s">
        <v>371</v>
      </c>
      <c r="C120" s="250" t="s">
        <v>125</v>
      </c>
      <c r="D120" s="250" t="s">
        <v>125</v>
      </c>
      <c r="E120" s="250" t="s">
        <v>125</v>
      </c>
      <c r="F120" s="250" t="s">
        <v>125</v>
      </c>
      <c r="G120" s="250" t="s">
        <v>125</v>
      </c>
      <c r="H120" s="250" t="s">
        <v>125</v>
      </c>
      <c r="I120" s="250">
        <v>627011.88</v>
      </c>
      <c r="J120" s="250">
        <v>79344</v>
      </c>
      <c r="K120" s="250">
        <v>185797</v>
      </c>
      <c r="L120" s="250">
        <v>99300</v>
      </c>
      <c r="M120" s="250">
        <v>33044</v>
      </c>
      <c r="N120" s="250">
        <v>20681</v>
      </c>
      <c r="O120" s="251">
        <v>0</v>
      </c>
      <c r="P120" s="251">
        <v>0</v>
      </c>
      <c r="Q120" s="250">
        <v>0</v>
      </c>
      <c r="R120" s="251">
        <v>0</v>
      </c>
      <c r="S120" s="250">
        <v>0</v>
      </c>
      <c r="T120" s="33"/>
      <c r="U120" s="33"/>
    </row>
    <row r="121" spans="1:21" x14ac:dyDescent="0.25">
      <c r="A121" s="9"/>
      <c r="B121" s="9" t="s">
        <v>372</v>
      </c>
      <c r="C121" s="250" t="s">
        <v>125</v>
      </c>
      <c r="D121" s="250" t="s">
        <v>125</v>
      </c>
      <c r="E121" s="250" t="s">
        <v>125</v>
      </c>
      <c r="F121" s="250" t="s">
        <v>125</v>
      </c>
      <c r="G121" s="250" t="s">
        <v>125</v>
      </c>
      <c r="H121" s="250" t="s">
        <v>125</v>
      </c>
      <c r="I121" s="250">
        <v>643998.12</v>
      </c>
      <c r="J121" s="250">
        <v>1120066</v>
      </c>
      <c r="K121" s="250">
        <v>1013737</v>
      </c>
      <c r="L121" s="250">
        <v>807200</v>
      </c>
      <c r="M121" s="250">
        <v>45516</v>
      </c>
      <c r="N121" s="250">
        <v>3362</v>
      </c>
      <c r="O121" s="251">
        <v>5560.0300000000007</v>
      </c>
      <c r="P121" s="251">
        <v>0</v>
      </c>
      <c r="Q121" s="250">
        <v>82358</v>
      </c>
      <c r="R121" s="251">
        <v>0</v>
      </c>
      <c r="S121" s="250">
        <v>0</v>
      </c>
      <c r="T121" s="33"/>
      <c r="U121" s="33"/>
    </row>
    <row r="122" spans="1:21" x14ac:dyDescent="0.25">
      <c r="A122" s="9"/>
      <c r="B122" s="9" t="s">
        <v>373</v>
      </c>
      <c r="C122" s="250" t="s">
        <v>125</v>
      </c>
      <c r="D122" s="250" t="s">
        <v>125</v>
      </c>
      <c r="E122" s="250" t="s">
        <v>125</v>
      </c>
      <c r="F122" s="250" t="s">
        <v>125</v>
      </c>
      <c r="G122" s="250" t="s">
        <v>125</v>
      </c>
      <c r="H122" s="250" t="s">
        <v>125</v>
      </c>
      <c r="I122" s="250">
        <v>-39424.660000000003</v>
      </c>
      <c r="J122" s="250">
        <v>69245</v>
      </c>
      <c r="K122" s="250">
        <v>80421</v>
      </c>
      <c r="L122" s="250">
        <v>91800</v>
      </c>
      <c r="M122" s="250">
        <v>58713</v>
      </c>
      <c r="N122" s="250">
        <v>98000</v>
      </c>
      <c r="O122" s="250">
        <v>309674.98</v>
      </c>
      <c r="P122" s="251">
        <v>321381</v>
      </c>
      <c r="Q122" s="250">
        <v>310712</v>
      </c>
      <c r="R122" s="251">
        <v>555603</v>
      </c>
      <c r="S122" s="250">
        <v>432327</v>
      </c>
      <c r="T122" s="33"/>
      <c r="U122" s="33"/>
    </row>
    <row r="123" spans="1:21" x14ac:dyDescent="0.25">
      <c r="A123" s="15" t="s">
        <v>501</v>
      </c>
      <c r="B123" s="9"/>
      <c r="C123" s="250" t="s">
        <v>125</v>
      </c>
      <c r="D123" s="250" t="s">
        <v>125</v>
      </c>
      <c r="E123" s="250" t="s">
        <v>125</v>
      </c>
      <c r="F123" s="250" t="s">
        <v>125</v>
      </c>
      <c r="G123" s="250" t="s">
        <v>125</v>
      </c>
      <c r="H123" s="250" t="s">
        <v>125</v>
      </c>
      <c r="I123" s="252" t="s">
        <v>125</v>
      </c>
      <c r="J123" s="252" t="s">
        <v>125</v>
      </c>
      <c r="K123" s="252">
        <v>59</v>
      </c>
      <c r="L123" s="252">
        <v>47</v>
      </c>
      <c r="M123" s="252">
        <v>33</v>
      </c>
      <c r="N123" s="252">
        <v>4</v>
      </c>
      <c r="O123" s="253" t="s">
        <v>498</v>
      </c>
      <c r="P123" s="253" t="s">
        <v>498</v>
      </c>
      <c r="Q123" s="252" t="s">
        <v>498</v>
      </c>
      <c r="R123" s="252" t="s">
        <v>498</v>
      </c>
      <c r="S123" s="252" t="s">
        <v>498</v>
      </c>
      <c r="T123" s="33"/>
      <c r="U123" s="33"/>
    </row>
    <row r="124" spans="1:21" x14ac:dyDescent="0.25">
      <c r="A124" s="9"/>
      <c r="B124" s="9" t="s">
        <v>370</v>
      </c>
      <c r="C124" s="250" t="s">
        <v>125</v>
      </c>
      <c r="D124" s="250" t="s">
        <v>125</v>
      </c>
      <c r="E124" s="250" t="s">
        <v>125</v>
      </c>
      <c r="F124" s="250" t="s">
        <v>125</v>
      </c>
      <c r="G124" s="250" t="s">
        <v>125</v>
      </c>
      <c r="H124" s="250" t="s">
        <v>125</v>
      </c>
      <c r="I124" s="252" t="s">
        <v>125</v>
      </c>
      <c r="J124" s="252" t="s">
        <v>125</v>
      </c>
      <c r="K124" s="252">
        <v>19</v>
      </c>
      <c r="L124" s="252">
        <v>23</v>
      </c>
      <c r="M124" s="252">
        <v>17</v>
      </c>
      <c r="N124" s="252">
        <v>2</v>
      </c>
      <c r="O124" s="253" t="s">
        <v>498</v>
      </c>
      <c r="P124" s="253" t="s">
        <v>498</v>
      </c>
      <c r="Q124" s="252" t="s">
        <v>498</v>
      </c>
      <c r="R124" s="252" t="s">
        <v>498</v>
      </c>
      <c r="S124" s="252" t="s">
        <v>498</v>
      </c>
      <c r="T124" s="33"/>
      <c r="U124" s="33"/>
    </row>
    <row r="125" spans="1:21" x14ac:dyDescent="0.25">
      <c r="A125" s="9"/>
      <c r="B125" s="9" t="s">
        <v>371</v>
      </c>
      <c r="C125" s="250" t="s">
        <v>125</v>
      </c>
      <c r="D125" s="250" t="s">
        <v>125</v>
      </c>
      <c r="E125" s="250" t="s">
        <v>125</v>
      </c>
      <c r="F125" s="250" t="s">
        <v>125</v>
      </c>
      <c r="G125" s="250" t="s">
        <v>125</v>
      </c>
      <c r="H125" s="250" t="s">
        <v>125</v>
      </c>
      <c r="I125" s="252" t="s">
        <v>125</v>
      </c>
      <c r="J125" s="252" t="s">
        <v>125</v>
      </c>
      <c r="K125" s="252">
        <v>1</v>
      </c>
      <c r="L125" s="252">
        <v>0</v>
      </c>
      <c r="M125" s="252">
        <v>0</v>
      </c>
      <c r="N125" s="252">
        <v>0</v>
      </c>
      <c r="O125" s="253" t="s">
        <v>498</v>
      </c>
      <c r="P125" s="253" t="s">
        <v>498</v>
      </c>
      <c r="Q125" s="252" t="s">
        <v>498</v>
      </c>
      <c r="R125" s="252" t="s">
        <v>498</v>
      </c>
      <c r="S125" s="252" t="s">
        <v>498</v>
      </c>
      <c r="T125" s="33"/>
      <c r="U125" s="33"/>
    </row>
    <row r="126" spans="1:21" x14ac:dyDescent="0.25">
      <c r="A126" s="9"/>
      <c r="B126" s="9" t="s">
        <v>372</v>
      </c>
      <c r="C126" s="250" t="s">
        <v>125</v>
      </c>
      <c r="D126" s="250" t="s">
        <v>125</v>
      </c>
      <c r="E126" s="250" t="s">
        <v>125</v>
      </c>
      <c r="F126" s="250" t="s">
        <v>125</v>
      </c>
      <c r="G126" s="250" t="s">
        <v>125</v>
      </c>
      <c r="H126" s="250" t="s">
        <v>125</v>
      </c>
      <c r="I126" s="252" t="s">
        <v>125</v>
      </c>
      <c r="J126" s="252" t="s">
        <v>125</v>
      </c>
      <c r="K126" s="252">
        <v>9</v>
      </c>
      <c r="L126" s="252">
        <v>0</v>
      </c>
      <c r="M126" s="252">
        <v>0</v>
      </c>
      <c r="N126" s="252">
        <v>0</v>
      </c>
      <c r="O126" s="253" t="s">
        <v>498</v>
      </c>
      <c r="P126" s="253" t="s">
        <v>498</v>
      </c>
      <c r="Q126" s="252" t="s">
        <v>498</v>
      </c>
      <c r="R126" s="252" t="s">
        <v>498</v>
      </c>
      <c r="S126" s="252" t="s">
        <v>498</v>
      </c>
      <c r="T126" s="33"/>
      <c r="U126" s="33"/>
    </row>
    <row r="127" spans="1:21" x14ac:dyDescent="0.25">
      <c r="A127" s="9"/>
      <c r="B127" s="9" t="s">
        <v>373</v>
      </c>
      <c r="C127" s="250" t="s">
        <v>125</v>
      </c>
      <c r="D127" s="250" t="s">
        <v>125</v>
      </c>
      <c r="E127" s="250" t="s">
        <v>125</v>
      </c>
      <c r="F127" s="250" t="s">
        <v>125</v>
      </c>
      <c r="G127" s="250" t="s">
        <v>125</v>
      </c>
      <c r="H127" s="250" t="s">
        <v>125</v>
      </c>
      <c r="I127" s="250" t="s">
        <v>125</v>
      </c>
      <c r="J127" s="250" t="s">
        <v>125</v>
      </c>
      <c r="K127" s="252">
        <v>30</v>
      </c>
      <c r="L127" s="252">
        <v>24</v>
      </c>
      <c r="M127" s="252">
        <v>16</v>
      </c>
      <c r="N127" s="252">
        <v>2</v>
      </c>
      <c r="O127" s="251" t="s">
        <v>498</v>
      </c>
      <c r="P127" s="251" t="s">
        <v>498</v>
      </c>
      <c r="Q127" s="250" t="s">
        <v>498</v>
      </c>
      <c r="R127" s="250" t="s">
        <v>498</v>
      </c>
      <c r="S127" s="250" t="s">
        <v>498</v>
      </c>
      <c r="T127" s="33"/>
      <c r="U127" s="33"/>
    </row>
    <row r="128" spans="1:21" x14ac:dyDescent="0.25">
      <c r="A128" s="9" t="s">
        <v>502</v>
      </c>
      <c r="B128" s="9"/>
      <c r="C128" s="250" t="s">
        <v>125</v>
      </c>
      <c r="D128" s="250" t="s">
        <v>125</v>
      </c>
      <c r="E128" s="250" t="s">
        <v>125</v>
      </c>
      <c r="F128" s="250" t="s">
        <v>125</v>
      </c>
      <c r="G128" s="250" t="s">
        <v>125</v>
      </c>
      <c r="H128" s="250" t="s">
        <v>125</v>
      </c>
      <c r="I128" s="250" t="s">
        <v>125</v>
      </c>
      <c r="J128" s="250">
        <v>2621706</v>
      </c>
      <c r="K128" s="250">
        <v>1484464</v>
      </c>
      <c r="L128" s="250">
        <v>1272300</v>
      </c>
      <c r="M128" s="250">
        <v>1550498</v>
      </c>
      <c r="N128" s="250">
        <v>191214</v>
      </c>
      <c r="O128" s="251" t="s">
        <v>498</v>
      </c>
      <c r="P128" s="251" t="s">
        <v>498</v>
      </c>
      <c r="Q128" s="250" t="s">
        <v>498</v>
      </c>
      <c r="R128" s="250" t="s">
        <v>498</v>
      </c>
      <c r="S128" s="250" t="s">
        <v>498</v>
      </c>
      <c r="T128" s="33"/>
      <c r="U128" s="33"/>
    </row>
    <row r="129" spans="1:29" x14ac:dyDescent="0.25">
      <c r="R129" s="246"/>
      <c r="S129" s="246"/>
      <c r="T129" s="33"/>
      <c r="U129" s="33"/>
    </row>
    <row r="130" spans="1:29" x14ac:dyDescent="0.25">
      <c r="A130" s="634"/>
      <c r="B130" s="634"/>
      <c r="C130" s="634"/>
      <c r="D130" s="634"/>
      <c r="E130" s="634"/>
      <c r="F130" s="634"/>
      <c r="G130" s="634"/>
      <c r="H130" s="467"/>
      <c r="I130" s="467"/>
      <c r="R130" s="425"/>
      <c r="S130" s="425"/>
      <c r="AB130" s="33"/>
      <c r="AC130" s="33"/>
    </row>
    <row r="131" spans="1:29" ht="26.25" x14ac:dyDescent="0.4">
      <c r="A131" s="704" t="s">
        <v>983</v>
      </c>
      <c r="B131" s="705"/>
      <c r="C131" s="705"/>
      <c r="D131" s="705"/>
      <c r="E131" s="705"/>
      <c r="F131" s="705"/>
      <c r="G131" s="705"/>
      <c r="H131" s="706"/>
      <c r="Q131" s="425"/>
      <c r="R131" s="425"/>
      <c r="S131"/>
      <c r="AA131" s="33"/>
      <c r="AB131" s="33"/>
    </row>
    <row r="132" spans="1:29" ht="30" x14ac:dyDescent="0.25">
      <c r="A132" s="18"/>
      <c r="B132" s="659"/>
      <c r="C132" s="660" t="s">
        <v>363</v>
      </c>
      <c r="D132" s="660" t="s">
        <v>364</v>
      </c>
      <c r="E132" s="660" t="s">
        <v>365</v>
      </c>
      <c r="F132" s="660" t="s">
        <v>366</v>
      </c>
      <c r="G132" s="660" t="s">
        <v>334</v>
      </c>
      <c r="H132" s="660" t="s">
        <v>367</v>
      </c>
      <c r="O132" s="96"/>
      <c r="P132" s="96"/>
      <c r="Q132" s="96"/>
      <c r="R132" s="96"/>
      <c r="S132"/>
      <c r="AA132" s="33"/>
      <c r="AB132" s="33"/>
    </row>
    <row r="133" spans="1:29" x14ac:dyDescent="0.25">
      <c r="A133" s="474"/>
      <c r="B133" s="657" t="s">
        <v>4</v>
      </c>
      <c r="C133" s="664">
        <v>1103736</v>
      </c>
      <c r="D133" s="664">
        <v>108642</v>
      </c>
      <c r="E133" s="250">
        <v>0</v>
      </c>
      <c r="F133" s="664">
        <v>162244</v>
      </c>
      <c r="G133" s="664">
        <v>1374622</v>
      </c>
      <c r="H133" s="665">
        <v>8.5139731350231604E-2</v>
      </c>
      <c r="O133" s="96"/>
      <c r="P133" s="96"/>
      <c r="Q133" s="96"/>
      <c r="R133" s="96"/>
      <c r="S133"/>
      <c r="AA133" s="33"/>
      <c r="AB133" s="33"/>
    </row>
    <row r="134" spans="1:29" x14ac:dyDescent="0.25">
      <c r="A134" s="474"/>
      <c r="B134" s="657" t="s">
        <v>5</v>
      </c>
      <c r="C134" s="664">
        <v>1520128</v>
      </c>
      <c r="D134" s="664">
        <v>0</v>
      </c>
      <c r="E134" s="664">
        <v>-10148</v>
      </c>
      <c r="F134" s="664">
        <v>268122</v>
      </c>
      <c r="G134" s="664">
        <v>1778102</v>
      </c>
      <c r="H134" s="665">
        <v>0.11013000417082625</v>
      </c>
      <c r="O134" s="96"/>
      <c r="P134" s="96"/>
      <c r="Q134" s="96"/>
      <c r="R134" s="96"/>
      <c r="S134"/>
      <c r="AA134" s="33"/>
      <c r="AB134" s="33"/>
    </row>
    <row r="135" spans="1:29" x14ac:dyDescent="0.25">
      <c r="A135" s="474"/>
      <c r="B135" s="657" t="s">
        <v>6</v>
      </c>
      <c r="C135" s="664">
        <v>840612</v>
      </c>
      <c r="D135" s="664">
        <v>2830</v>
      </c>
      <c r="E135" s="664">
        <v>-6700</v>
      </c>
      <c r="F135" s="664">
        <v>95352</v>
      </c>
      <c r="G135" s="664">
        <v>932094</v>
      </c>
      <c r="H135" s="665">
        <v>5.7730949128678849E-2</v>
      </c>
      <c r="O135" s="96"/>
      <c r="P135" s="96"/>
      <c r="Q135" s="96"/>
      <c r="R135" s="96"/>
      <c r="S135"/>
      <c r="AA135" s="33"/>
      <c r="AB135" s="33"/>
    </row>
    <row r="136" spans="1:29" x14ac:dyDescent="0.25">
      <c r="A136" s="474"/>
      <c r="B136" s="657" t="s">
        <v>0</v>
      </c>
      <c r="C136" s="664">
        <v>558584</v>
      </c>
      <c r="D136" s="664">
        <v>0</v>
      </c>
      <c r="E136" s="664">
        <v>0</v>
      </c>
      <c r="F136" s="664">
        <v>127497</v>
      </c>
      <c r="G136" s="664">
        <v>686081</v>
      </c>
      <c r="H136" s="665">
        <v>4.24936833722276E-2</v>
      </c>
      <c r="O136" s="96"/>
      <c r="P136" s="96"/>
      <c r="Q136" s="96"/>
      <c r="R136" s="96"/>
      <c r="S136"/>
      <c r="AA136" s="33"/>
      <c r="AB136" s="33"/>
    </row>
    <row r="137" spans="1:29" x14ac:dyDescent="0.25">
      <c r="A137" s="474"/>
      <c r="B137" s="657" t="s">
        <v>1</v>
      </c>
      <c r="C137" s="664">
        <v>488089</v>
      </c>
      <c r="D137" s="664">
        <v>21906</v>
      </c>
      <c r="E137" s="26">
        <v>0</v>
      </c>
      <c r="F137" s="664">
        <v>133076</v>
      </c>
      <c r="G137" s="664">
        <v>643071</v>
      </c>
      <c r="H137" s="665">
        <v>3.9829780244405213E-2</v>
      </c>
      <c r="O137" s="96"/>
      <c r="P137" s="96"/>
      <c r="Q137" s="96"/>
      <c r="R137" s="96"/>
      <c r="S137"/>
      <c r="AA137" s="33"/>
      <c r="AB137" s="33"/>
    </row>
    <row r="138" spans="1:29" x14ac:dyDescent="0.25">
      <c r="A138" s="474"/>
      <c r="B138" s="657" t="s">
        <v>7</v>
      </c>
      <c r="C138" s="664">
        <v>584783</v>
      </c>
      <c r="D138" s="664">
        <v>0</v>
      </c>
      <c r="E138" s="663">
        <v>0</v>
      </c>
      <c r="F138" s="664">
        <v>127816</v>
      </c>
      <c r="G138" s="664">
        <v>712599</v>
      </c>
      <c r="H138" s="665">
        <v>4.4136124273031922E-2</v>
      </c>
      <c r="O138" s="96"/>
      <c r="P138" s="96"/>
      <c r="Q138" s="96"/>
      <c r="R138" s="96"/>
      <c r="S138"/>
      <c r="AA138" s="33"/>
      <c r="AB138" s="33"/>
    </row>
    <row r="139" spans="1:29" x14ac:dyDescent="0.25">
      <c r="A139" s="474"/>
      <c r="B139" s="657" t="s">
        <v>9</v>
      </c>
      <c r="C139" s="664">
        <v>1322189</v>
      </c>
      <c r="D139" s="664">
        <v>0</v>
      </c>
      <c r="E139" s="664">
        <v>0</v>
      </c>
      <c r="F139" s="664">
        <v>432327</v>
      </c>
      <c r="G139" s="664">
        <v>1754516</v>
      </c>
      <c r="H139" s="665">
        <v>0.10866916206032128</v>
      </c>
      <c r="O139" s="96"/>
      <c r="P139" s="96"/>
      <c r="Q139" s="96"/>
      <c r="R139" s="96"/>
      <c r="S139"/>
      <c r="AA139" s="33"/>
      <c r="AB139" s="33"/>
    </row>
    <row r="140" spans="1:29" x14ac:dyDescent="0.25">
      <c r="A140" s="474"/>
      <c r="B140" s="657" t="s">
        <v>20</v>
      </c>
      <c r="C140" s="664">
        <v>1176011</v>
      </c>
      <c r="D140" s="664">
        <v>41435</v>
      </c>
      <c r="E140" s="664">
        <v>0</v>
      </c>
      <c r="F140" s="664">
        <v>197693</v>
      </c>
      <c r="G140" s="664">
        <v>1415139</v>
      </c>
      <c r="H140" s="665">
        <v>8.7649225956834234E-2</v>
      </c>
      <c r="O140" s="96"/>
      <c r="P140" s="96"/>
      <c r="Q140" s="96"/>
      <c r="R140" s="96"/>
      <c r="S140"/>
      <c r="AA140" s="33"/>
      <c r="AB140" s="33"/>
    </row>
    <row r="141" spans="1:29" x14ac:dyDescent="0.25">
      <c r="A141" s="474"/>
      <c r="B141" s="657" t="s">
        <v>2</v>
      </c>
      <c r="C141" s="664">
        <v>401322</v>
      </c>
      <c r="D141" s="664">
        <v>0</v>
      </c>
      <c r="E141" s="664">
        <v>0</v>
      </c>
      <c r="F141" s="664">
        <v>123894</v>
      </c>
      <c r="G141" s="664">
        <v>525216</v>
      </c>
      <c r="H141" s="665">
        <v>3.2530214954251596E-2</v>
      </c>
      <c r="O141" s="96"/>
      <c r="P141" s="96"/>
      <c r="Q141" s="96"/>
      <c r="R141" s="96"/>
      <c r="S141"/>
      <c r="AA141" s="33"/>
      <c r="AB141" s="33"/>
    </row>
    <row r="142" spans="1:29" x14ac:dyDescent="0.25">
      <c r="A142" s="474"/>
      <c r="B142" s="657" t="s">
        <v>1066</v>
      </c>
      <c r="C142" s="664">
        <v>3622382</v>
      </c>
      <c r="D142" s="664">
        <v>0</v>
      </c>
      <c r="E142" s="664">
        <v>341378</v>
      </c>
      <c r="F142" s="664">
        <v>2360282</v>
      </c>
      <c r="G142" s="664">
        <v>6324042</v>
      </c>
      <c r="H142" s="665">
        <v>0.39169112448919147</v>
      </c>
      <c r="O142" s="255"/>
      <c r="P142" s="255"/>
      <c r="Q142" s="255"/>
      <c r="R142" s="255"/>
      <c r="S142"/>
      <c r="AA142" s="33"/>
      <c r="AB142" s="33"/>
    </row>
    <row r="143" spans="1:29" x14ac:dyDescent="0.25">
      <c r="A143" s="474"/>
      <c r="B143" s="658" t="s">
        <v>369</v>
      </c>
      <c r="C143" s="662">
        <v>11617836</v>
      </c>
      <c r="D143" s="662">
        <v>174813</v>
      </c>
      <c r="E143" s="662">
        <v>324530</v>
      </c>
      <c r="F143" s="662">
        <v>4028303</v>
      </c>
      <c r="G143" s="662">
        <v>16145482</v>
      </c>
      <c r="H143" s="661">
        <v>1</v>
      </c>
      <c r="R143" s="467"/>
      <c r="S143"/>
      <c r="AA143" s="33"/>
      <c r="AB143" s="33"/>
    </row>
    <row r="144" spans="1:29" x14ac:dyDescent="0.25">
      <c r="A144" s="25" t="s">
        <v>500</v>
      </c>
      <c r="B144" s="467"/>
      <c r="C144" s="467"/>
      <c r="D144" s="467"/>
      <c r="E144" s="467"/>
      <c r="F144" s="467"/>
      <c r="G144" s="467"/>
      <c r="H144" s="467"/>
      <c r="I144" s="256"/>
    </row>
    <row r="145" spans="1:9" x14ac:dyDescent="0.25">
      <c r="A145" s="25" t="s">
        <v>748</v>
      </c>
      <c r="B145" s="467"/>
      <c r="C145" s="467"/>
      <c r="D145" s="467"/>
      <c r="E145" s="467"/>
      <c r="F145" s="467"/>
      <c r="G145" s="467"/>
      <c r="H145" s="467"/>
      <c r="I145" s="467"/>
    </row>
  </sheetData>
  <mergeCells count="2">
    <mergeCell ref="A4:U4"/>
    <mergeCell ref="A131:H131"/>
  </mergeCells>
  <pageMargins left="0.25590551181102361" right="0.25590551181102361" top="0.39370078740157477" bottom="0.39370078740157477" header="0.3" footer="0.3"/>
  <pageSetup paperSize="9" scale="2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C198"/>
  <sheetViews>
    <sheetView showRowColHeaders="0" zoomScaleNormal="100" workbookViewId="0"/>
  </sheetViews>
  <sheetFormatPr defaultRowHeight="15" x14ac:dyDescent="0.25"/>
  <cols>
    <col min="1" max="1" width="39.7109375" customWidth="1"/>
    <col min="2" max="2" width="73" bestFit="1" customWidth="1"/>
    <col min="3" max="26" width="11.7109375" customWidth="1"/>
    <col min="27" max="27" width="11.7109375" style="523" customWidth="1"/>
    <col min="28" max="28" width="14.5703125" style="33" customWidth="1"/>
    <col min="29" max="29" width="13.85546875" style="33" customWidth="1"/>
    <col min="30" max="259" width="9.140625" style="33"/>
    <col min="260" max="260" width="39.7109375" style="33" customWidth="1"/>
    <col min="261" max="261" width="53.28515625" style="33" customWidth="1"/>
    <col min="262" max="269" width="14.42578125" style="33" customWidth="1"/>
    <col min="270" max="270" width="15.7109375" style="33" customWidth="1"/>
    <col min="271" max="283" width="16" style="33" customWidth="1"/>
    <col min="284" max="285" width="22" style="33" customWidth="1"/>
    <col min="286" max="515" width="9.140625" style="33"/>
    <col min="516" max="516" width="39.7109375" style="33" customWidth="1"/>
    <col min="517" max="517" width="53.28515625" style="33" customWidth="1"/>
    <col min="518" max="525" width="14.42578125" style="33" customWidth="1"/>
    <col min="526" max="526" width="15.7109375" style="33" customWidth="1"/>
    <col min="527" max="539" width="16" style="33" customWidth="1"/>
    <col min="540" max="541" width="22" style="33" customWidth="1"/>
    <col min="542" max="771" width="9.140625" style="33"/>
    <col min="772" max="772" width="39.7109375" style="33" customWidth="1"/>
    <col min="773" max="773" width="53.28515625" style="33" customWidth="1"/>
    <col min="774" max="781" width="14.42578125" style="33" customWidth="1"/>
    <col min="782" max="782" width="15.7109375" style="33" customWidth="1"/>
    <col min="783" max="795" width="16" style="33" customWidth="1"/>
    <col min="796" max="797" width="22" style="33" customWidth="1"/>
    <col min="798" max="1027" width="9.140625" style="33"/>
    <col min="1028" max="1028" width="39.7109375" style="33" customWidth="1"/>
    <col min="1029" max="1029" width="53.28515625" style="33" customWidth="1"/>
    <col min="1030" max="1037" width="14.42578125" style="33" customWidth="1"/>
    <col min="1038" max="1038" width="15.7109375" style="33" customWidth="1"/>
    <col min="1039" max="1051" width="16" style="33" customWidth="1"/>
    <col min="1052" max="1053" width="22" style="33" customWidth="1"/>
    <col min="1054" max="1283" width="9.140625" style="33"/>
    <col min="1284" max="1284" width="39.7109375" style="33" customWidth="1"/>
    <col min="1285" max="1285" width="53.28515625" style="33" customWidth="1"/>
    <col min="1286" max="1293" width="14.42578125" style="33" customWidth="1"/>
    <col min="1294" max="1294" width="15.7109375" style="33" customWidth="1"/>
    <col min="1295" max="1307" width="16" style="33" customWidth="1"/>
    <col min="1308" max="1309" width="22" style="33" customWidth="1"/>
    <col min="1310" max="1539" width="9.140625" style="33"/>
    <col min="1540" max="1540" width="39.7109375" style="33" customWidth="1"/>
    <col min="1541" max="1541" width="53.28515625" style="33" customWidth="1"/>
    <col min="1542" max="1549" width="14.42578125" style="33" customWidth="1"/>
    <col min="1550" max="1550" width="15.7109375" style="33" customWidth="1"/>
    <col min="1551" max="1563" width="16" style="33" customWidth="1"/>
    <col min="1564" max="1565" width="22" style="33" customWidth="1"/>
    <col min="1566" max="1795" width="9.140625" style="33"/>
    <col min="1796" max="1796" width="39.7109375" style="33" customWidth="1"/>
    <col min="1797" max="1797" width="53.28515625" style="33" customWidth="1"/>
    <col min="1798" max="1805" width="14.42578125" style="33" customWidth="1"/>
    <col min="1806" max="1806" width="15.7109375" style="33" customWidth="1"/>
    <col min="1807" max="1819" width="16" style="33" customWidth="1"/>
    <col min="1820" max="1821" width="22" style="33" customWidth="1"/>
    <col min="1822" max="2051" width="9.140625" style="33"/>
    <col min="2052" max="2052" width="39.7109375" style="33" customWidth="1"/>
    <col min="2053" max="2053" width="53.28515625" style="33" customWidth="1"/>
    <col min="2054" max="2061" width="14.42578125" style="33" customWidth="1"/>
    <col min="2062" max="2062" width="15.7109375" style="33" customWidth="1"/>
    <col min="2063" max="2075" width="16" style="33" customWidth="1"/>
    <col min="2076" max="2077" width="22" style="33" customWidth="1"/>
    <col min="2078" max="2307" width="9.140625" style="33"/>
    <col min="2308" max="2308" width="39.7109375" style="33" customWidth="1"/>
    <col min="2309" max="2309" width="53.28515625" style="33" customWidth="1"/>
    <col min="2310" max="2317" width="14.42578125" style="33" customWidth="1"/>
    <col min="2318" max="2318" width="15.7109375" style="33" customWidth="1"/>
    <col min="2319" max="2331" width="16" style="33" customWidth="1"/>
    <col min="2332" max="2333" width="22" style="33" customWidth="1"/>
    <col min="2334" max="2563" width="9.140625" style="33"/>
    <col min="2564" max="2564" width="39.7109375" style="33" customWidth="1"/>
    <col min="2565" max="2565" width="53.28515625" style="33" customWidth="1"/>
    <col min="2566" max="2573" width="14.42578125" style="33" customWidth="1"/>
    <col min="2574" max="2574" width="15.7109375" style="33" customWidth="1"/>
    <col min="2575" max="2587" width="16" style="33" customWidth="1"/>
    <col min="2588" max="2589" width="22" style="33" customWidth="1"/>
    <col min="2590" max="2819" width="9.140625" style="33"/>
    <col min="2820" max="2820" width="39.7109375" style="33" customWidth="1"/>
    <col min="2821" max="2821" width="53.28515625" style="33" customWidth="1"/>
    <col min="2822" max="2829" width="14.42578125" style="33" customWidth="1"/>
    <col min="2830" max="2830" width="15.7109375" style="33" customWidth="1"/>
    <col min="2831" max="2843" width="16" style="33" customWidth="1"/>
    <col min="2844" max="2845" width="22" style="33" customWidth="1"/>
    <col min="2846" max="3075" width="9.140625" style="33"/>
    <col min="3076" max="3076" width="39.7109375" style="33" customWidth="1"/>
    <col min="3077" max="3077" width="53.28515625" style="33" customWidth="1"/>
    <col min="3078" max="3085" width="14.42578125" style="33" customWidth="1"/>
    <col min="3086" max="3086" width="15.7109375" style="33" customWidth="1"/>
    <col min="3087" max="3099" width="16" style="33" customWidth="1"/>
    <col min="3100" max="3101" width="22" style="33" customWidth="1"/>
    <col min="3102" max="3331" width="9.140625" style="33"/>
    <col min="3332" max="3332" width="39.7109375" style="33" customWidth="1"/>
    <col min="3333" max="3333" width="53.28515625" style="33" customWidth="1"/>
    <col min="3334" max="3341" width="14.42578125" style="33" customWidth="1"/>
    <col min="3342" max="3342" width="15.7109375" style="33" customWidth="1"/>
    <col min="3343" max="3355" width="16" style="33" customWidth="1"/>
    <col min="3356" max="3357" width="22" style="33" customWidth="1"/>
    <col min="3358" max="3587" width="9.140625" style="33"/>
    <col min="3588" max="3588" width="39.7109375" style="33" customWidth="1"/>
    <col min="3589" max="3589" width="53.28515625" style="33" customWidth="1"/>
    <col min="3590" max="3597" width="14.42578125" style="33" customWidth="1"/>
    <col min="3598" max="3598" width="15.7109375" style="33" customWidth="1"/>
    <col min="3599" max="3611" width="16" style="33" customWidth="1"/>
    <col min="3612" max="3613" width="22" style="33" customWidth="1"/>
    <col min="3614" max="3843" width="9.140625" style="33"/>
    <col min="3844" max="3844" width="39.7109375" style="33" customWidth="1"/>
    <col min="3845" max="3845" width="53.28515625" style="33" customWidth="1"/>
    <col min="3846" max="3853" width="14.42578125" style="33" customWidth="1"/>
    <col min="3854" max="3854" width="15.7109375" style="33" customWidth="1"/>
    <col min="3855" max="3867" width="16" style="33" customWidth="1"/>
    <col min="3868" max="3869" width="22" style="33" customWidth="1"/>
    <col min="3870" max="4099" width="9.140625" style="33"/>
    <col min="4100" max="4100" width="39.7109375" style="33" customWidth="1"/>
    <col min="4101" max="4101" width="53.28515625" style="33" customWidth="1"/>
    <col min="4102" max="4109" width="14.42578125" style="33" customWidth="1"/>
    <col min="4110" max="4110" width="15.7109375" style="33" customWidth="1"/>
    <col min="4111" max="4123" width="16" style="33" customWidth="1"/>
    <col min="4124" max="4125" width="22" style="33" customWidth="1"/>
    <col min="4126" max="4355" width="9.140625" style="33"/>
    <col min="4356" max="4356" width="39.7109375" style="33" customWidth="1"/>
    <col min="4357" max="4357" width="53.28515625" style="33" customWidth="1"/>
    <col min="4358" max="4365" width="14.42578125" style="33" customWidth="1"/>
    <col min="4366" max="4366" width="15.7109375" style="33" customWidth="1"/>
    <col min="4367" max="4379" width="16" style="33" customWidth="1"/>
    <col min="4380" max="4381" width="22" style="33" customWidth="1"/>
    <col min="4382" max="4611" width="9.140625" style="33"/>
    <col min="4612" max="4612" width="39.7109375" style="33" customWidth="1"/>
    <col min="4613" max="4613" width="53.28515625" style="33" customWidth="1"/>
    <col min="4614" max="4621" width="14.42578125" style="33" customWidth="1"/>
    <col min="4622" max="4622" width="15.7109375" style="33" customWidth="1"/>
    <col min="4623" max="4635" width="16" style="33" customWidth="1"/>
    <col min="4636" max="4637" width="22" style="33" customWidth="1"/>
    <col min="4638" max="4867" width="9.140625" style="33"/>
    <col min="4868" max="4868" width="39.7109375" style="33" customWidth="1"/>
    <col min="4869" max="4869" width="53.28515625" style="33" customWidth="1"/>
    <col min="4870" max="4877" width="14.42578125" style="33" customWidth="1"/>
    <col min="4878" max="4878" width="15.7109375" style="33" customWidth="1"/>
    <col min="4879" max="4891" width="16" style="33" customWidth="1"/>
    <col min="4892" max="4893" width="22" style="33" customWidth="1"/>
    <col min="4894" max="5123" width="9.140625" style="33"/>
    <col min="5124" max="5124" width="39.7109375" style="33" customWidth="1"/>
    <col min="5125" max="5125" width="53.28515625" style="33" customWidth="1"/>
    <col min="5126" max="5133" width="14.42578125" style="33" customWidth="1"/>
    <col min="5134" max="5134" width="15.7109375" style="33" customWidth="1"/>
    <col min="5135" max="5147" width="16" style="33" customWidth="1"/>
    <col min="5148" max="5149" width="22" style="33" customWidth="1"/>
    <col min="5150" max="5379" width="9.140625" style="33"/>
    <col min="5380" max="5380" width="39.7109375" style="33" customWidth="1"/>
    <col min="5381" max="5381" width="53.28515625" style="33" customWidth="1"/>
    <col min="5382" max="5389" width="14.42578125" style="33" customWidth="1"/>
    <col min="5390" max="5390" width="15.7109375" style="33" customWidth="1"/>
    <col min="5391" max="5403" width="16" style="33" customWidth="1"/>
    <col min="5404" max="5405" width="22" style="33" customWidth="1"/>
    <col min="5406" max="5635" width="9.140625" style="33"/>
    <col min="5636" max="5636" width="39.7109375" style="33" customWidth="1"/>
    <col min="5637" max="5637" width="53.28515625" style="33" customWidth="1"/>
    <col min="5638" max="5645" width="14.42578125" style="33" customWidth="1"/>
    <col min="5646" max="5646" width="15.7109375" style="33" customWidth="1"/>
    <col min="5647" max="5659" width="16" style="33" customWidth="1"/>
    <col min="5660" max="5661" width="22" style="33" customWidth="1"/>
    <col min="5662" max="5891" width="9.140625" style="33"/>
    <col min="5892" max="5892" width="39.7109375" style="33" customWidth="1"/>
    <col min="5893" max="5893" width="53.28515625" style="33" customWidth="1"/>
    <col min="5894" max="5901" width="14.42578125" style="33" customWidth="1"/>
    <col min="5902" max="5902" width="15.7109375" style="33" customWidth="1"/>
    <col min="5903" max="5915" width="16" style="33" customWidth="1"/>
    <col min="5916" max="5917" width="22" style="33" customWidth="1"/>
    <col min="5918" max="6147" width="9.140625" style="33"/>
    <col min="6148" max="6148" width="39.7109375" style="33" customWidth="1"/>
    <col min="6149" max="6149" width="53.28515625" style="33" customWidth="1"/>
    <col min="6150" max="6157" width="14.42578125" style="33" customWidth="1"/>
    <col min="6158" max="6158" width="15.7109375" style="33" customWidth="1"/>
    <col min="6159" max="6171" width="16" style="33" customWidth="1"/>
    <col min="6172" max="6173" width="22" style="33" customWidth="1"/>
    <col min="6174" max="6403" width="9.140625" style="33"/>
    <col min="6404" max="6404" width="39.7109375" style="33" customWidth="1"/>
    <col min="6405" max="6405" width="53.28515625" style="33" customWidth="1"/>
    <col min="6406" max="6413" width="14.42578125" style="33" customWidth="1"/>
    <col min="6414" max="6414" width="15.7109375" style="33" customWidth="1"/>
    <col min="6415" max="6427" width="16" style="33" customWidth="1"/>
    <col min="6428" max="6429" width="22" style="33" customWidth="1"/>
    <col min="6430" max="6659" width="9.140625" style="33"/>
    <col min="6660" max="6660" width="39.7109375" style="33" customWidth="1"/>
    <col min="6661" max="6661" width="53.28515625" style="33" customWidth="1"/>
    <col min="6662" max="6669" width="14.42578125" style="33" customWidth="1"/>
    <col min="6670" max="6670" width="15.7109375" style="33" customWidth="1"/>
    <col min="6671" max="6683" width="16" style="33" customWidth="1"/>
    <col min="6684" max="6685" width="22" style="33" customWidth="1"/>
    <col min="6686" max="6915" width="9.140625" style="33"/>
    <col min="6916" max="6916" width="39.7109375" style="33" customWidth="1"/>
    <col min="6917" max="6917" width="53.28515625" style="33" customWidth="1"/>
    <col min="6918" max="6925" width="14.42578125" style="33" customWidth="1"/>
    <col min="6926" max="6926" width="15.7109375" style="33" customWidth="1"/>
    <col min="6927" max="6939" width="16" style="33" customWidth="1"/>
    <col min="6940" max="6941" width="22" style="33" customWidth="1"/>
    <col min="6942" max="7171" width="9.140625" style="33"/>
    <col min="7172" max="7172" width="39.7109375" style="33" customWidth="1"/>
    <col min="7173" max="7173" width="53.28515625" style="33" customWidth="1"/>
    <col min="7174" max="7181" width="14.42578125" style="33" customWidth="1"/>
    <col min="7182" max="7182" width="15.7109375" style="33" customWidth="1"/>
    <col min="7183" max="7195" width="16" style="33" customWidth="1"/>
    <col min="7196" max="7197" width="22" style="33" customWidth="1"/>
    <col min="7198" max="7427" width="9.140625" style="33"/>
    <col min="7428" max="7428" width="39.7109375" style="33" customWidth="1"/>
    <col min="7429" max="7429" width="53.28515625" style="33" customWidth="1"/>
    <col min="7430" max="7437" width="14.42578125" style="33" customWidth="1"/>
    <col min="7438" max="7438" width="15.7109375" style="33" customWidth="1"/>
    <col min="7439" max="7451" width="16" style="33" customWidth="1"/>
    <col min="7452" max="7453" width="22" style="33" customWidth="1"/>
    <col min="7454" max="7683" width="9.140625" style="33"/>
    <col min="7684" max="7684" width="39.7109375" style="33" customWidth="1"/>
    <col min="7685" max="7685" width="53.28515625" style="33" customWidth="1"/>
    <col min="7686" max="7693" width="14.42578125" style="33" customWidth="1"/>
    <col min="7694" max="7694" width="15.7109375" style="33" customWidth="1"/>
    <col min="7695" max="7707" width="16" style="33" customWidth="1"/>
    <col min="7708" max="7709" width="22" style="33" customWidth="1"/>
    <col min="7710" max="7939" width="9.140625" style="33"/>
    <col min="7940" max="7940" width="39.7109375" style="33" customWidth="1"/>
    <col min="7941" max="7941" width="53.28515625" style="33" customWidth="1"/>
    <col min="7942" max="7949" width="14.42578125" style="33" customWidth="1"/>
    <col min="7950" max="7950" width="15.7109375" style="33" customWidth="1"/>
    <col min="7951" max="7963" width="16" style="33" customWidth="1"/>
    <col min="7964" max="7965" width="22" style="33" customWidth="1"/>
    <col min="7966" max="8195" width="9.140625" style="33"/>
    <col min="8196" max="8196" width="39.7109375" style="33" customWidth="1"/>
    <col min="8197" max="8197" width="53.28515625" style="33" customWidth="1"/>
    <col min="8198" max="8205" width="14.42578125" style="33" customWidth="1"/>
    <col min="8206" max="8206" width="15.7109375" style="33" customWidth="1"/>
    <col min="8207" max="8219" width="16" style="33" customWidth="1"/>
    <col min="8220" max="8221" width="22" style="33" customWidth="1"/>
    <col min="8222" max="8451" width="9.140625" style="33"/>
    <col min="8452" max="8452" width="39.7109375" style="33" customWidth="1"/>
    <col min="8453" max="8453" width="53.28515625" style="33" customWidth="1"/>
    <col min="8454" max="8461" width="14.42578125" style="33" customWidth="1"/>
    <col min="8462" max="8462" width="15.7109375" style="33" customWidth="1"/>
    <col min="8463" max="8475" width="16" style="33" customWidth="1"/>
    <col min="8476" max="8477" width="22" style="33" customWidth="1"/>
    <col min="8478" max="8707" width="9.140625" style="33"/>
    <col min="8708" max="8708" width="39.7109375" style="33" customWidth="1"/>
    <col min="8709" max="8709" width="53.28515625" style="33" customWidth="1"/>
    <col min="8710" max="8717" width="14.42578125" style="33" customWidth="1"/>
    <col min="8718" max="8718" width="15.7109375" style="33" customWidth="1"/>
    <col min="8719" max="8731" width="16" style="33" customWidth="1"/>
    <col min="8732" max="8733" width="22" style="33" customWidth="1"/>
    <col min="8734" max="8963" width="9.140625" style="33"/>
    <col min="8964" max="8964" width="39.7109375" style="33" customWidth="1"/>
    <col min="8965" max="8965" width="53.28515625" style="33" customWidth="1"/>
    <col min="8966" max="8973" width="14.42578125" style="33" customWidth="1"/>
    <col min="8974" max="8974" width="15.7109375" style="33" customWidth="1"/>
    <col min="8975" max="8987" width="16" style="33" customWidth="1"/>
    <col min="8988" max="8989" width="22" style="33" customWidth="1"/>
    <col min="8990" max="9219" width="9.140625" style="33"/>
    <col min="9220" max="9220" width="39.7109375" style="33" customWidth="1"/>
    <col min="9221" max="9221" width="53.28515625" style="33" customWidth="1"/>
    <col min="9222" max="9229" width="14.42578125" style="33" customWidth="1"/>
    <col min="9230" max="9230" width="15.7109375" style="33" customWidth="1"/>
    <col min="9231" max="9243" width="16" style="33" customWidth="1"/>
    <col min="9244" max="9245" width="22" style="33" customWidth="1"/>
    <col min="9246" max="9475" width="9.140625" style="33"/>
    <col min="9476" max="9476" width="39.7109375" style="33" customWidth="1"/>
    <col min="9477" max="9477" width="53.28515625" style="33" customWidth="1"/>
    <col min="9478" max="9485" width="14.42578125" style="33" customWidth="1"/>
    <col min="9486" max="9486" width="15.7109375" style="33" customWidth="1"/>
    <col min="9487" max="9499" width="16" style="33" customWidth="1"/>
    <col min="9500" max="9501" width="22" style="33" customWidth="1"/>
    <col min="9502" max="9731" width="9.140625" style="33"/>
    <col min="9732" max="9732" width="39.7109375" style="33" customWidth="1"/>
    <col min="9733" max="9733" width="53.28515625" style="33" customWidth="1"/>
    <col min="9734" max="9741" width="14.42578125" style="33" customWidth="1"/>
    <col min="9742" max="9742" width="15.7109375" style="33" customWidth="1"/>
    <col min="9743" max="9755" width="16" style="33" customWidth="1"/>
    <col min="9756" max="9757" width="22" style="33" customWidth="1"/>
    <col min="9758" max="9987" width="9.140625" style="33"/>
    <col min="9988" max="9988" width="39.7109375" style="33" customWidth="1"/>
    <col min="9989" max="9989" width="53.28515625" style="33" customWidth="1"/>
    <col min="9990" max="9997" width="14.42578125" style="33" customWidth="1"/>
    <col min="9998" max="9998" width="15.7109375" style="33" customWidth="1"/>
    <col min="9999" max="10011" width="16" style="33" customWidth="1"/>
    <col min="10012" max="10013" width="22" style="33" customWidth="1"/>
    <col min="10014" max="10243" width="9.140625" style="33"/>
    <col min="10244" max="10244" width="39.7109375" style="33" customWidth="1"/>
    <col min="10245" max="10245" width="53.28515625" style="33" customWidth="1"/>
    <col min="10246" max="10253" width="14.42578125" style="33" customWidth="1"/>
    <col min="10254" max="10254" width="15.7109375" style="33" customWidth="1"/>
    <col min="10255" max="10267" width="16" style="33" customWidth="1"/>
    <col min="10268" max="10269" width="22" style="33" customWidth="1"/>
    <col min="10270" max="10499" width="9.140625" style="33"/>
    <col min="10500" max="10500" width="39.7109375" style="33" customWidth="1"/>
    <col min="10501" max="10501" width="53.28515625" style="33" customWidth="1"/>
    <col min="10502" max="10509" width="14.42578125" style="33" customWidth="1"/>
    <col min="10510" max="10510" width="15.7109375" style="33" customWidth="1"/>
    <col min="10511" max="10523" width="16" style="33" customWidth="1"/>
    <col min="10524" max="10525" width="22" style="33" customWidth="1"/>
    <col min="10526" max="10755" width="9.140625" style="33"/>
    <col min="10756" max="10756" width="39.7109375" style="33" customWidth="1"/>
    <col min="10757" max="10757" width="53.28515625" style="33" customWidth="1"/>
    <col min="10758" max="10765" width="14.42578125" style="33" customWidth="1"/>
    <col min="10766" max="10766" width="15.7109375" style="33" customWidth="1"/>
    <col min="10767" max="10779" width="16" style="33" customWidth="1"/>
    <col min="10780" max="10781" width="22" style="33" customWidth="1"/>
    <col min="10782" max="11011" width="9.140625" style="33"/>
    <col min="11012" max="11012" width="39.7109375" style="33" customWidth="1"/>
    <col min="11013" max="11013" width="53.28515625" style="33" customWidth="1"/>
    <col min="11014" max="11021" width="14.42578125" style="33" customWidth="1"/>
    <col min="11022" max="11022" width="15.7109375" style="33" customWidth="1"/>
    <col min="11023" max="11035" width="16" style="33" customWidth="1"/>
    <col min="11036" max="11037" width="22" style="33" customWidth="1"/>
    <col min="11038" max="11267" width="9.140625" style="33"/>
    <col min="11268" max="11268" width="39.7109375" style="33" customWidth="1"/>
    <col min="11269" max="11269" width="53.28515625" style="33" customWidth="1"/>
    <col min="11270" max="11277" width="14.42578125" style="33" customWidth="1"/>
    <col min="11278" max="11278" width="15.7109375" style="33" customWidth="1"/>
    <col min="11279" max="11291" width="16" style="33" customWidth="1"/>
    <col min="11292" max="11293" width="22" style="33" customWidth="1"/>
    <col min="11294" max="11523" width="9.140625" style="33"/>
    <col min="11524" max="11524" width="39.7109375" style="33" customWidth="1"/>
    <col min="11525" max="11525" width="53.28515625" style="33" customWidth="1"/>
    <col min="11526" max="11533" width="14.42578125" style="33" customWidth="1"/>
    <col min="11534" max="11534" width="15.7109375" style="33" customWidth="1"/>
    <col min="11535" max="11547" width="16" style="33" customWidth="1"/>
    <col min="11548" max="11549" width="22" style="33" customWidth="1"/>
    <col min="11550" max="11779" width="9.140625" style="33"/>
    <col min="11780" max="11780" width="39.7109375" style="33" customWidth="1"/>
    <col min="11781" max="11781" width="53.28515625" style="33" customWidth="1"/>
    <col min="11782" max="11789" width="14.42578125" style="33" customWidth="1"/>
    <col min="11790" max="11790" width="15.7109375" style="33" customWidth="1"/>
    <col min="11791" max="11803" width="16" style="33" customWidth="1"/>
    <col min="11804" max="11805" width="22" style="33" customWidth="1"/>
    <col min="11806" max="12035" width="9.140625" style="33"/>
    <col min="12036" max="12036" width="39.7109375" style="33" customWidth="1"/>
    <col min="12037" max="12037" width="53.28515625" style="33" customWidth="1"/>
    <col min="12038" max="12045" width="14.42578125" style="33" customWidth="1"/>
    <col min="12046" max="12046" width="15.7109375" style="33" customWidth="1"/>
    <col min="12047" max="12059" width="16" style="33" customWidth="1"/>
    <col min="12060" max="12061" width="22" style="33" customWidth="1"/>
    <col min="12062" max="12291" width="9.140625" style="33"/>
    <col min="12292" max="12292" width="39.7109375" style="33" customWidth="1"/>
    <col min="12293" max="12293" width="53.28515625" style="33" customWidth="1"/>
    <col min="12294" max="12301" width="14.42578125" style="33" customWidth="1"/>
    <col min="12302" max="12302" width="15.7109375" style="33" customWidth="1"/>
    <col min="12303" max="12315" width="16" style="33" customWidth="1"/>
    <col min="12316" max="12317" width="22" style="33" customWidth="1"/>
    <col min="12318" max="12547" width="9.140625" style="33"/>
    <col min="12548" max="12548" width="39.7109375" style="33" customWidth="1"/>
    <col min="12549" max="12549" width="53.28515625" style="33" customWidth="1"/>
    <col min="12550" max="12557" width="14.42578125" style="33" customWidth="1"/>
    <col min="12558" max="12558" width="15.7109375" style="33" customWidth="1"/>
    <col min="12559" max="12571" width="16" style="33" customWidth="1"/>
    <col min="12572" max="12573" width="22" style="33" customWidth="1"/>
    <col min="12574" max="12803" width="9.140625" style="33"/>
    <col min="12804" max="12804" width="39.7109375" style="33" customWidth="1"/>
    <col min="12805" max="12805" width="53.28515625" style="33" customWidth="1"/>
    <col min="12806" max="12813" width="14.42578125" style="33" customWidth="1"/>
    <col min="12814" max="12814" width="15.7109375" style="33" customWidth="1"/>
    <col min="12815" max="12827" width="16" style="33" customWidth="1"/>
    <col min="12828" max="12829" width="22" style="33" customWidth="1"/>
    <col min="12830" max="13059" width="9.140625" style="33"/>
    <col min="13060" max="13060" width="39.7109375" style="33" customWidth="1"/>
    <col min="13061" max="13061" width="53.28515625" style="33" customWidth="1"/>
    <col min="13062" max="13069" width="14.42578125" style="33" customWidth="1"/>
    <col min="13070" max="13070" width="15.7109375" style="33" customWidth="1"/>
    <col min="13071" max="13083" width="16" style="33" customWidth="1"/>
    <col min="13084" max="13085" width="22" style="33" customWidth="1"/>
    <col min="13086" max="13315" width="9.140625" style="33"/>
    <col min="13316" max="13316" width="39.7109375" style="33" customWidth="1"/>
    <col min="13317" max="13317" width="53.28515625" style="33" customWidth="1"/>
    <col min="13318" max="13325" width="14.42578125" style="33" customWidth="1"/>
    <col min="13326" max="13326" width="15.7109375" style="33" customWidth="1"/>
    <col min="13327" max="13339" width="16" style="33" customWidth="1"/>
    <col min="13340" max="13341" width="22" style="33" customWidth="1"/>
    <col min="13342" max="13571" width="9.140625" style="33"/>
    <col min="13572" max="13572" width="39.7109375" style="33" customWidth="1"/>
    <col min="13573" max="13573" width="53.28515625" style="33" customWidth="1"/>
    <col min="13574" max="13581" width="14.42578125" style="33" customWidth="1"/>
    <col min="13582" max="13582" width="15.7109375" style="33" customWidth="1"/>
    <col min="13583" max="13595" width="16" style="33" customWidth="1"/>
    <col min="13596" max="13597" width="22" style="33" customWidth="1"/>
    <col min="13598" max="13827" width="9.140625" style="33"/>
    <col min="13828" max="13828" width="39.7109375" style="33" customWidth="1"/>
    <col min="13829" max="13829" width="53.28515625" style="33" customWidth="1"/>
    <col min="13830" max="13837" width="14.42578125" style="33" customWidth="1"/>
    <col min="13838" max="13838" width="15.7109375" style="33" customWidth="1"/>
    <col min="13839" max="13851" width="16" style="33" customWidth="1"/>
    <col min="13852" max="13853" width="22" style="33" customWidth="1"/>
    <col min="13854" max="14083" width="9.140625" style="33"/>
    <col min="14084" max="14084" width="39.7109375" style="33" customWidth="1"/>
    <col min="14085" max="14085" width="53.28515625" style="33" customWidth="1"/>
    <col min="14086" max="14093" width="14.42578125" style="33" customWidth="1"/>
    <col min="14094" max="14094" width="15.7109375" style="33" customWidth="1"/>
    <col min="14095" max="14107" width="16" style="33" customWidth="1"/>
    <col min="14108" max="14109" width="22" style="33" customWidth="1"/>
    <col min="14110" max="14339" width="9.140625" style="33"/>
    <col min="14340" max="14340" width="39.7109375" style="33" customWidth="1"/>
    <col min="14341" max="14341" width="53.28515625" style="33" customWidth="1"/>
    <col min="14342" max="14349" width="14.42578125" style="33" customWidth="1"/>
    <col min="14350" max="14350" width="15.7109375" style="33" customWidth="1"/>
    <col min="14351" max="14363" width="16" style="33" customWidth="1"/>
    <col min="14364" max="14365" width="22" style="33" customWidth="1"/>
    <col min="14366" max="14595" width="9.140625" style="33"/>
    <col min="14596" max="14596" width="39.7109375" style="33" customWidth="1"/>
    <col min="14597" max="14597" width="53.28515625" style="33" customWidth="1"/>
    <col min="14598" max="14605" width="14.42578125" style="33" customWidth="1"/>
    <col min="14606" max="14606" width="15.7109375" style="33" customWidth="1"/>
    <col min="14607" max="14619" width="16" style="33" customWidth="1"/>
    <col min="14620" max="14621" width="22" style="33" customWidth="1"/>
    <col min="14622" max="14851" width="9.140625" style="33"/>
    <col min="14852" max="14852" width="39.7109375" style="33" customWidth="1"/>
    <col min="14853" max="14853" width="53.28515625" style="33" customWidth="1"/>
    <col min="14854" max="14861" width="14.42578125" style="33" customWidth="1"/>
    <col min="14862" max="14862" width="15.7109375" style="33" customWidth="1"/>
    <col min="14863" max="14875" width="16" style="33" customWidth="1"/>
    <col min="14876" max="14877" width="22" style="33" customWidth="1"/>
    <col min="14878" max="15107" width="9.140625" style="33"/>
    <col min="15108" max="15108" width="39.7109375" style="33" customWidth="1"/>
    <col min="15109" max="15109" width="53.28515625" style="33" customWidth="1"/>
    <col min="15110" max="15117" width="14.42578125" style="33" customWidth="1"/>
    <col min="15118" max="15118" width="15.7109375" style="33" customWidth="1"/>
    <col min="15119" max="15131" width="16" style="33" customWidth="1"/>
    <col min="15132" max="15133" width="22" style="33" customWidth="1"/>
    <col min="15134" max="15363" width="9.140625" style="33"/>
    <col min="15364" max="15364" width="39.7109375" style="33" customWidth="1"/>
    <col min="15365" max="15365" width="53.28515625" style="33" customWidth="1"/>
    <col min="15366" max="15373" width="14.42578125" style="33" customWidth="1"/>
    <col min="15374" max="15374" width="15.7109375" style="33" customWidth="1"/>
    <col min="15375" max="15387" width="16" style="33" customWidth="1"/>
    <col min="15388" max="15389" width="22" style="33" customWidth="1"/>
    <col min="15390" max="15619" width="9.140625" style="33"/>
    <col min="15620" max="15620" width="39.7109375" style="33" customWidth="1"/>
    <col min="15621" max="15621" width="53.28515625" style="33" customWidth="1"/>
    <col min="15622" max="15629" width="14.42578125" style="33" customWidth="1"/>
    <col min="15630" max="15630" width="15.7109375" style="33" customWidth="1"/>
    <col min="15631" max="15643" width="16" style="33" customWidth="1"/>
    <col min="15644" max="15645" width="22" style="33" customWidth="1"/>
    <col min="15646" max="15875" width="9.140625" style="33"/>
    <col min="15876" max="15876" width="39.7109375" style="33" customWidth="1"/>
    <col min="15877" max="15877" width="53.28515625" style="33" customWidth="1"/>
    <col min="15878" max="15885" width="14.42578125" style="33" customWidth="1"/>
    <col min="15886" max="15886" width="15.7109375" style="33" customWidth="1"/>
    <col min="15887" max="15899" width="16" style="33" customWidth="1"/>
    <col min="15900" max="15901" width="22" style="33" customWidth="1"/>
    <col min="15902" max="16131" width="9.140625" style="33"/>
    <col min="16132" max="16132" width="39.7109375" style="33" customWidth="1"/>
    <col min="16133" max="16133" width="53.28515625" style="33" customWidth="1"/>
    <col min="16134" max="16141" width="14.42578125" style="33" customWidth="1"/>
    <col min="16142" max="16142" width="15.7109375" style="33" customWidth="1"/>
    <col min="16143" max="16155" width="16" style="33" customWidth="1"/>
    <col min="16156" max="16157" width="22" style="33" customWidth="1"/>
    <col min="16158" max="16384" width="9.140625" style="33"/>
  </cols>
  <sheetData>
    <row r="1" spans="1:29" ht="15" customHeight="1" x14ac:dyDescent="0.25"/>
    <row r="2" spans="1:29" ht="15" customHeight="1" x14ac:dyDescent="0.25"/>
    <row r="3" spans="1:29" customFormat="1" ht="26.25" x14ac:dyDescent="0.4">
      <c r="A3" s="90" t="s">
        <v>459</v>
      </c>
      <c r="AA3" s="523"/>
    </row>
    <row r="4" spans="1:29" customFormat="1" x14ac:dyDescent="0.25">
      <c r="A4" s="700" t="s">
        <v>956</v>
      </c>
      <c r="B4" s="700"/>
      <c r="C4" s="700"/>
      <c r="D4" s="700"/>
      <c r="E4" s="700"/>
      <c r="F4" s="700"/>
      <c r="G4" s="700"/>
      <c r="H4" s="700"/>
      <c r="I4" s="700"/>
      <c r="J4" s="700"/>
      <c r="K4" s="700"/>
      <c r="L4" s="700"/>
      <c r="M4" s="700"/>
      <c r="N4" s="700"/>
      <c r="O4" s="700"/>
      <c r="P4" s="700"/>
      <c r="Q4" s="700"/>
      <c r="R4" s="700"/>
      <c r="S4" s="700"/>
      <c r="T4" s="700"/>
      <c r="U4" s="700"/>
      <c r="V4" s="700"/>
      <c r="W4" s="700"/>
      <c r="X4" s="700"/>
      <c r="Y4" s="700"/>
      <c r="Z4" s="700"/>
      <c r="AA4" s="700"/>
      <c r="AB4" s="700"/>
      <c r="AC4" s="700"/>
    </row>
    <row r="5" spans="1:29" customFormat="1" x14ac:dyDescent="0.25">
      <c r="AA5" s="523"/>
    </row>
    <row r="6" spans="1:29" customFormat="1" ht="26.25" x14ac:dyDescent="0.4">
      <c r="A6" s="701" t="s">
        <v>459</v>
      </c>
      <c r="B6" s="702"/>
      <c r="C6" s="702"/>
      <c r="D6" s="702"/>
      <c r="E6" s="702"/>
      <c r="F6" s="702"/>
      <c r="G6" s="702"/>
      <c r="H6" s="702"/>
      <c r="I6" s="702"/>
      <c r="J6" s="702"/>
      <c r="K6" s="702"/>
      <c r="L6" s="702"/>
      <c r="M6" s="702"/>
      <c r="N6" s="702"/>
      <c r="O6" s="702"/>
      <c r="P6" s="702"/>
      <c r="Q6" s="702"/>
      <c r="R6" s="702"/>
      <c r="S6" s="702"/>
      <c r="T6" s="702"/>
      <c r="U6" s="702"/>
      <c r="V6" s="702"/>
      <c r="W6" s="702"/>
      <c r="X6" s="702"/>
      <c r="Y6" s="702"/>
      <c r="Z6" s="702"/>
      <c r="AA6" s="702"/>
      <c r="AB6" s="702"/>
      <c r="AC6" s="703"/>
    </row>
    <row r="7" spans="1:29" customFormat="1" ht="51.75" customHeight="1" x14ac:dyDescent="0.35">
      <c r="A7" s="54" t="s">
        <v>499</v>
      </c>
      <c r="B7" s="17"/>
      <c r="C7" s="41" t="s">
        <v>342</v>
      </c>
      <c r="D7" s="41" t="s">
        <v>343</v>
      </c>
      <c r="E7" s="41" t="s">
        <v>344</v>
      </c>
      <c r="F7" s="41" t="s">
        <v>345</v>
      </c>
      <c r="G7" s="41" t="s">
        <v>346</v>
      </c>
      <c r="H7" s="41" t="s">
        <v>347</v>
      </c>
      <c r="I7" s="41" t="s">
        <v>10</v>
      </c>
      <c r="J7" s="41" t="s">
        <v>348</v>
      </c>
      <c r="K7" s="41" t="s">
        <v>11</v>
      </c>
      <c r="L7" s="41" t="s">
        <v>25</v>
      </c>
      <c r="M7" s="41" t="s">
        <v>26</v>
      </c>
      <c r="N7" s="41" t="s">
        <v>27</v>
      </c>
      <c r="O7" s="41" t="s">
        <v>12</v>
      </c>
      <c r="P7" s="41" t="s">
        <v>13</v>
      </c>
      <c r="Q7" s="41" t="s">
        <v>14</v>
      </c>
      <c r="R7" s="41" t="s">
        <v>15</v>
      </c>
      <c r="S7" s="41" t="s">
        <v>16</v>
      </c>
      <c r="T7" s="41" t="s">
        <v>17</v>
      </c>
      <c r="U7" s="41" t="s">
        <v>18</v>
      </c>
      <c r="V7" s="41" t="s">
        <v>19</v>
      </c>
      <c r="W7" s="41" t="s">
        <v>497</v>
      </c>
      <c r="X7" s="41" t="s">
        <v>754</v>
      </c>
      <c r="Y7" s="478" t="s">
        <v>833</v>
      </c>
      <c r="Z7" s="478" t="s">
        <v>913</v>
      </c>
      <c r="AA7" s="478" t="s">
        <v>980</v>
      </c>
      <c r="AB7" s="613" t="s">
        <v>984</v>
      </c>
      <c r="AC7" s="613" t="s">
        <v>985</v>
      </c>
    </row>
    <row r="8" spans="1:29" s="2" customFormat="1" x14ac:dyDescent="0.25">
      <c r="A8" s="10" t="s">
        <v>339</v>
      </c>
      <c r="B8" s="10"/>
      <c r="C8" s="84" t="s">
        <v>125</v>
      </c>
      <c r="D8" s="84" t="s">
        <v>125</v>
      </c>
      <c r="E8" s="84" t="s">
        <v>125</v>
      </c>
      <c r="F8" s="84" t="s">
        <v>125</v>
      </c>
      <c r="G8" s="84" t="s">
        <v>125</v>
      </c>
      <c r="H8" s="84" t="s">
        <v>125</v>
      </c>
      <c r="I8" s="84" t="s">
        <v>125</v>
      </c>
      <c r="J8" s="84" t="s">
        <v>125</v>
      </c>
      <c r="K8" s="84">
        <v>38.4</v>
      </c>
      <c r="L8" s="84">
        <v>38.5</v>
      </c>
      <c r="M8" s="84">
        <v>42.5</v>
      </c>
      <c r="N8" s="84">
        <v>41.9</v>
      </c>
      <c r="O8" s="84">
        <v>48.6</v>
      </c>
      <c r="P8" s="84">
        <v>49.2</v>
      </c>
      <c r="Q8" s="84">
        <v>48.1</v>
      </c>
      <c r="R8" s="84">
        <v>54.4</v>
      </c>
      <c r="S8" s="84">
        <v>54.8</v>
      </c>
      <c r="T8" s="84">
        <v>54.2</v>
      </c>
      <c r="U8" s="84">
        <v>57.1</v>
      </c>
      <c r="V8" s="84">
        <v>86.7</v>
      </c>
      <c r="W8" s="84">
        <v>74.5</v>
      </c>
      <c r="X8" s="460">
        <v>88.9</v>
      </c>
      <c r="Y8" s="460">
        <v>103</v>
      </c>
      <c r="Z8" s="460">
        <v>116</v>
      </c>
      <c r="AA8" s="460">
        <v>120.8</v>
      </c>
      <c r="AB8" s="282">
        <f>(AA8-K8)/K8</f>
        <v>2.1458333333333335</v>
      </c>
      <c r="AC8" s="480">
        <f>(AA8-Z8)/Z8</f>
        <v>4.1379310344827565E-2</v>
      </c>
    </row>
    <row r="9" spans="1:29" s="4" customFormat="1" x14ac:dyDescent="0.25">
      <c r="A9" s="471"/>
      <c r="B9" s="15" t="s">
        <v>955</v>
      </c>
      <c r="C9" s="472" t="s">
        <v>125</v>
      </c>
      <c r="D9" s="472" t="s">
        <v>125</v>
      </c>
      <c r="E9" s="472" t="s">
        <v>125</v>
      </c>
      <c r="F9" s="472" t="s">
        <v>125</v>
      </c>
      <c r="G9" s="472" t="s">
        <v>125</v>
      </c>
      <c r="H9" s="472" t="s">
        <v>125</v>
      </c>
      <c r="I9" s="472" t="s">
        <v>125</v>
      </c>
      <c r="J9" s="472" t="s">
        <v>125</v>
      </c>
      <c r="K9" s="472">
        <v>18.600000000000001</v>
      </c>
      <c r="L9" s="472">
        <v>20</v>
      </c>
      <c r="M9" s="472">
        <v>21.4</v>
      </c>
      <c r="N9" s="472">
        <v>21.9</v>
      </c>
      <c r="O9" s="472">
        <v>23.700000000000003</v>
      </c>
      <c r="P9" s="472">
        <v>25.5</v>
      </c>
      <c r="Q9" s="472">
        <v>26.8</v>
      </c>
      <c r="R9" s="472">
        <v>31.200000000000003</v>
      </c>
      <c r="S9" s="472">
        <v>33.1</v>
      </c>
      <c r="T9" s="472">
        <v>35.1</v>
      </c>
      <c r="U9" s="472">
        <v>36.200000000000003</v>
      </c>
      <c r="V9" s="472">
        <v>40.4</v>
      </c>
      <c r="W9" s="472">
        <v>46.900000000000006</v>
      </c>
      <c r="X9" s="473">
        <v>52.8</v>
      </c>
      <c r="Y9" s="473">
        <v>57.8</v>
      </c>
      <c r="Z9" s="473">
        <v>64.599999999999994</v>
      </c>
      <c r="AA9" s="473">
        <v>70.400000000000006</v>
      </c>
      <c r="AB9" s="282">
        <f t="shared" ref="AB9:AB14" si="0">(AA9-K9)/K9</f>
        <v>2.78494623655914</v>
      </c>
      <c r="AC9" s="480">
        <f t="shared" ref="AC9:AC14" si="1">(AA9-Z9)/Z9</f>
        <v>8.978328173374632E-2</v>
      </c>
    </row>
    <row r="10" spans="1:29" s="4" customFormat="1" x14ac:dyDescent="0.25">
      <c r="A10" s="471"/>
      <c r="B10" s="15" t="s">
        <v>358</v>
      </c>
      <c r="C10" s="247" t="s">
        <v>125</v>
      </c>
      <c r="D10" s="247" t="s">
        <v>125</v>
      </c>
      <c r="E10" s="247" t="s">
        <v>125</v>
      </c>
      <c r="F10" s="247" t="s">
        <v>125</v>
      </c>
      <c r="G10" s="247" t="s">
        <v>125</v>
      </c>
      <c r="H10" s="247" t="s">
        <v>125</v>
      </c>
      <c r="I10" s="247" t="s">
        <v>125</v>
      </c>
      <c r="J10" s="247" t="s">
        <v>125</v>
      </c>
      <c r="K10" s="247">
        <v>6.9</v>
      </c>
      <c r="L10" s="247">
        <v>7.1</v>
      </c>
      <c r="M10" s="247">
        <v>7.7</v>
      </c>
      <c r="N10" s="247">
        <v>8.1999999999999993</v>
      </c>
      <c r="O10" s="247">
        <v>9.5</v>
      </c>
      <c r="P10" s="247">
        <v>9.9</v>
      </c>
      <c r="Q10" s="247">
        <v>10.4</v>
      </c>
      <c r="R10" s="247">
        <v>11.8</v>
      </c>
      <c r="S10" s="247">
        <v>12.1</v>
      </c>
      <c r="T10" s="247">
        <v>12.6</v>
      </c>
      <c r="U10" s="247">
        <v>12.8</v>
      </c>
      <c r="V10" s="247">
        <v>15</v>
      </c>
      <c r="W10" s="247">
        <v>18</v>
      </c>
      <c r="X10" s="473">
        <v>19.399999999999999</v>
      </c>
      <c r="Y10" s="473">
        <v>21</v>
      </c>
      <c r="Z10" s="473">
        <v>23.3</v>
      </c>
      <c r="AA10" s="473">
        <f>14.7+9.1</f>
        <v>23.799999999999997</v>
      </c>
      <c r="AB10" s="282">
        <f t="shared" si="0"/>
        <v>2.4492753623188404</v>
      </c>
      <c r="AC10" s="480">
        <f t="shared" si="1"/>
        <v>2.1459227467811006E-2</v>
      </c>
    </row>
    <row r="11" spans="1:29" s="4" customFormat="1" x14ac:dyDescent="0.25">
      <c r="A11" s="30"/>
      <c r="B11" s="15" t="s">
        <v>360</v>
      </c>
      <c r="C11" s="247" t="s">
        <v>125</v>
      </c>
      <c r="D11" s="247" t="s">
        <v>125</v>
      </c>
      <c r="E11" s="247" t="s">
        <v>125</v>
      </c>
      <c r="F11" s="247" t="s">
        <v>125</v>
      </c>
      <c r="G11" s="247" t="s">
        <v>125</v>
      </c>
      <c r="H11" s="247" t="s">
        <v>125</v>
      </c>
      <c r="I11" s="247" t="s">
        <v>125</v>
      </c>
      <c r="J11" s="247" t="s">
        <v>125</v>
      </c>
      <c r="K11" s="247">
        <v>4</v>
      </c>
      <c r="L11" s="247">
        <v>4</v>
      </c>
      <c r="M11" s="247">
        <v>4.4000000000000004</v>
      </c>
      <c r="N11" s="247">
        <v>4.5999999999999996</v>
      </c>
      <c r="O11" s="247">
        <v>5</v>
      </c>
      <c r="P11" s="247">
        <v>5.3</v>
      </c>
      <c r="Q11" s="247">
        <v>5.6</v>
      </c>
      <c r="R11" s="247">
        <v>5.6</v>
      </c>
      <c r="S11" s="247">
        <v>4.7</v>
      </c>
      <c r="T11" s="247">
        <v>4.4000000000000004</v>
      </c>
      <c r="U11" s="247">
        <v>4.4000000000000004</v>
      </c>
      <c r="V11" s="247">
        <v>4.9000000000000004</v>
      </c>
      <c r="W11" s="247">
        <v>5.4</v>
      </c>
      <c r="X11" s="248">
        <v>2.4</v>
      </c>
      <c r="Y11" s="248">
        <v>3.5</v>
      </c>
      <c r="Z11" s="248">
        <v>4.2</v>
      </c>
      <c r="AA11" s="473">
        <v>3.6</v>
      </c>
      <c r="AB11" s="282">
        <f t="shared" si="0"/>
        <v>-9.9999999999999978E-2</v>
      </c>
      <c r="AC11" s="480">
        <f t="shared" si="1"/>
        <v>-0.14285714285714288</v>
      </c>
    </row>
    <row r="12" spans="1:29" s="4" customFormat="1" x14ac:dyDescent="0.25">
      <c r="A12" s="30"/>
      <c r="B12" s="15" t="s">
        <v>361</v>
      </c>
      <c r="C12" s="247" t="s">
        <v>125</v>
      </c>
      <c r="D12" s="247" t="s">
        <v>125</v>
      </c>
      <c r="E12" s="247" t="s">
        <v>125</v>
      </c>
      <c r="F12" s="247" t="s">
        <v>125</v>
      </c>
      <c r="G12" s="247" t="s">
        <v>125</v>
      </c>
      <c r="H12" s="247" t="s">
        <v>125</v>
      </c>
      <c r="I12" s="247" t="s">
        <v>125</v>
      </c>
      <c r="J12" s="247" t="s">
        <v>125</v>
      </c>
      <c r="K12" s="247">
        <v>8.4</v>
      </c>
      <c r="L12" s="247">
        <v>6.9</v>
      </c>
      <c r="M12" s="247">
        <v>8.4</v>
      </c>
      <c r="N12" s="247">
        <v>0.6</v>
      </c>
      <c r="O12" s="247">
        <v>9.1</v>
      </c>
      <c r="P12" s="247">
        <v>7.1</v>
      </c>
      <c r="Q12" s="247">
        <v>4.0999999999999996</v>
      </c>
      <c r="R12" s="247">
        <v>5.6</v>
      </c>
      <c r="S12" s="247">
        <v>4.5999999999999996</v>
      </c>
      <c r="T12" s="247">
        <v>1.9</v>
      </c>
      <c r="U12" s="247">
        <v>3.5</v>
      </c>
      <c r="V12" s="247">
        <v>26.4</v>
      </c>
      <c r="W12" s="247">
        <v>4.2</v>
      </c>
      <c r="X12" s="473">
        <v>4.8</v>
      </c>
      <c r="Y12" s="473">
        <v>6</v>
      </c>
      <c r="Z12" s="473">
        <v>9.1999999999999993</v>
      </c>
      <c r="AA12" s="473">
        <v>21.2</v>
      </c>
      <c r="AB12" s="282">
        <f t="shared" si="0"/>
        <v>1.5238095238095237</v>
      </c>
      <c r="AC12" s="480">
        <f t="shared" si="1"/>
        <v>1.3043478260869565</v>
      </c>
    </row>
    <row r="13" spans="1:29" s="4" customFormat="1" x14ac:dyDescent="0.25">
      <c r="A13" s="30"/>
      <c r="B13" s="15" t="s">
        <v>362</v>
      </c>
      <c r="C13" s="247" t="s">
        <v>125</v>
      </c>
      <c r="D13" s="247" t="s">
        <v>125</v>
      </c>
      <c r="E13" s="247" t="s">
        <v>125</v>
      </c>
      <c r="F13" s="247" t="s">
        <v>125</v>
      </c>
      <c r="G13" s="247" t="s">
        <v>125</v>
      </c>
      <c r="H13" s="247" t="s">
        <v>125</v>
      </c>
      <c r="I13" s="247" t="s">
        <v>125</v>
      </c>
      <c r="J13" s="247" t="s">
        <v>125</v>
      </c>
      <c r="K13" s="247">
        <v>0.5</v>
      </c>
      <c r="L13" s="247">
        <v>0.5</v>
      </c>
      <c r="M13" s="247">
        <v>0.6</v>
      </c>
      <c r="N13" s="247">
        <v>0.6</v>
      </c>
      <c r="O13" s="247">
        <v>1.3</v>
      </c>
      <c r="P13" s="247">
        <v>1.4</v>
      </c>
      <c r="Q13" s="247">
        <v>1.1000000000000001</v>
      </c>
      <c r="R13" s="247">
        <v>0.2</v>
      </c>
      <c r="S13" s="247">
        <v>0.4</v>
      </c>
      <c r="T13" s="247">
        <v>0.2</v>
      </c>
      <c r="U13" s="247">
        <v>0.2</v>
      </c>
      <c r="V13" s="247">
        <v>0.1</v>
      </c>
      <c r="W13" s="247">
        <v>0.1</v>
      </c>
      <c r="X13" s="473">
        <v>0.13600000000000001</v>
      </c>
      <c r="Y13" s="466">
        <v>4.8000000000000001E-2</v>
      </c>
      <c r="Z13" s="473">
        <v>8.8999999999999996E-2</v>
      </c>
      <c r="AA13" s="473">
        <v>2.4</v>
      </c>
      <c r="AB13" s="282">
        <f t="shared" si="0"/>
        <v>3.8</v>
      </c>
      <c r="AC13" s="480">
        <f t="shared" si="1"/>
        <v>25.966292134831463</v>
      </c>
    </row>
    <row r="14" spans="1:29" s="2" customFormat="1" x14ac:dyDescent="0.25">
      <c r="A14" s="10" t="s">
        <v>340</v>
      </c>
      <c r="B14" s="10"/>
      <c r="C14" s="84" t="s">
        <v>125</v>
      </c>
      <c r="D14" s="84" t="s">
        <v>125</v>
      </c>
      <c r="E14" s="84"/>
      <c r="F14" s="84" t="s">
        <v>125</v>
      </c>
      <c r="G14" s="84" t="s">
        <v>125</v>
      </c>
      <c r="H14" s="84" t="s">
        <v>125</v>
      </c>
      <c r="I14" s="84" t="s">
        <v>125</v>
      </c>
      <c r="J14" s="84" t="s">
        <v>125</v>
      </c>
      <c r="K14" s="84">
        <v>115.2</v>
      </c>
      <c r="L14" s="84">
        <v>119.6</v>
      </c>
      <c r="M14" s="84">
        <v>125.3</v>
      </c>
      <c r="N14" s="84">
        <v>125</v>
      </c>
      <c r="O14" s="84">
        <v>134.5</v>
      </c>
      <c r="P14" s="84">
        <v>129.4</v>
      </c>
      <c r="Q14" s="84">
        <v>132.69999999999999</v>
      </c>
      <c r="R14" s="84">
        <v>130.9</v>
      </c>
      <c r="S14" s="84">
        <v>129.9</v>
      </c>
      <c r="T14" s="84">
        <v>121.2</v>
      </c>
      <c r="U14" s="84">
        <v>101.44</v>
      </c>
      <c r="V14" s="84">
        <v>99.85</v>
      </c>
      <c r="W14" s="84">
        <v>181</v>
      </c>
      <c r="X14" s="464" t="s">
        <v>948</v>
      </c>
      <c r="Y14" s="470">
        <v>14.7</v>
      </c>
      <c r="Z14" s="470">
        <v>14.7</v>
      </c>
      <c r="AA14" s="470">
        <v>13.8</v>
      </c>
      <c r="AB14" s="282">
        <f t="shared" si="0"/>
        <v>-0.88020833333333337</v>
      </c>
      <c r="AC14" s="480">
        <f t="shared" si="1"/>
        <v>-6.1224489795918276E-2</v>
      </c>
    </row>
    <row r="15" spans="1:29" s="4" customFormat="1" x14ac:dyDescent="0.25">
      <c r="A15" s="103" t="s">
        <v>1050</v>
      </c>
      <c r="B15" s="614"/>
      <c r="C15" s="615" t="s">
        <v>125</v>
      </c>
      <c r="D15" s="615" t="s">
        <v>125</v>
      </c>
      <c r="E15" s="615" t="s">
        <v>125</v>
      </c>
      <c r="F15" s="615" t="s">
        <v>125</v>
      </c>
      <c r="G15" s="615" t="s">
        <v>125</v>
      </c>
      <c r="H15" s="615" t="s">
        <v>125</v>
      </c>
      <c r="I15" s="615" t="s">
        <v>125</v>
      </c>
      <c r="J15" s="615" t="s">
        <v>125</v>
      </c>
      <c r="K15" s="473">
        <v>83.767680000000013</v>
      </c>
      <c r="L15" s="473">
        <v>88.771904000000006</v>
      </c>
      <c r="M15" s="473">
        <v>95.50867199999999</v>
      </c>
      <c r="N15" s="473">
        <v>97.777499999999989</v>
      </c>
      <c r="O15" s="473">
        <v>108.33571499999999</v>
      </c>
      <c r="P15" s="473">
        <v>106.81064200000002</v>
      </c>
      <c r="Q15" s="473">
        <v>112.507041</v>
      </c>
      <c r="R15" s="473">
        <v>112.55305600000001</v>
      </c>
      <c r="S15" s="473">
        <v>113.77161600000002</v>
      </c>
      <c r="T15" s="473">
        <v>107.54803200000001</v>
      </c>
      <c r="U15" s="473">
        <v>91.825516800000003</v>
      </c>
      <c r="V15" s="473">
        <v>92.044725499999998</v>
      </c>
      <c r="W15" s="473">
        <v>168.99427</v>
      </c>
      <c r="X15" s="473">
        <v>14.870012000000001</v>
      </c>
      <c r="Y15" s="473">
        <v>14.149925999999999</v>
      </c>
      <c r="Z15" s="473">
        <v>14.435252999999999</v>
      </c>
      <c r="AA15" s="473">
        <v>13.8</v>
      </c>
      <c r="AB15" s="282">
        <v>-0.83525865823191003</v>
      </c>
      <c r="AC15" s="480">
        <v>-4.4007056890516483E-2</v>
      </c>
    </row>
    <row r="16" spans="1:29" customFormat="1" ht="48" customHeight="1" x14ac:dyDescent="0.35">
      <c r="A16" s="54" t="s">
        <v>690</v>
      </c>
      <c r="B16" s="18"/>
      <c r="C16" s="41" t="s">
        <v>342</v>
      </c>
      <c r="D16" s="41" t="s">
        <v>343</v>
      </c>
      <c r="E16" s="41" t="s">
        <v>344</v>
      </c>
      <c r="F16" s="41" t="s">
        <v>345</v>
      </c>
      <c r="G16" s="41" t="s">
        <v>346</v>
      </c>
      <c r="H16" s="41" t="s">
        <v>347</v>
      </c>
      <c r="I16" s="41" t="s">
        <v>10</v>
      </c>
      <c r="J16" s="41" t="s">
        <v>348</v>
      </c>
      <c r="K16" s="41" t="s">
        <v>11</v>
      </c>
      <c r="L16" s="41" t="s">
        <v>25</v>
      </c>
      <c r="M16" s="41" t="s">
        <v>26</v>
      </c>
      <c r="N16" s="41" t="s">
        <v>27</v>
      </c>
      <c r="O16" s="41" t="s">
        <v>12</v>
      </c>
      <c r="P16" s="41" t="s">
        <v>13</v>
      </c>
      <c r="Q16" s="41" t="s">
        <v>14</v>
      </c>
      <c r="R16" s="41" t="s">
        <v>15</v>
      </c>
      <c r="S16" s="41" t="s">
        <v>16</v>
      </c>
      <c r="T16" s="41" t="s">
        <v>17</v>
      </c>
      <c r="U16" s="41" t="s">
        <v>18</v>
      </c>
      <c r="V16" s="41" t="s">
        <v>19</v>
      </c>
      <c r="W16" s="41" t="s">
        <v>497</v>
      </c>
      <c r="X16" s="41" t="s">
        <v>746</v>
      </c>
      <c r="Y16" s="41" t="s">
        <v>833</v>
      </c>
      <c r="Z16" s="478" t="s">
        <v>913</v>
      </c>
      <c r="AA16" s="478" t="s">
        <v>980</v>
      </c>
      <c r="AB16" s="613" t="s">
        <v>984</v>
      </c>
      <c r="AC16" s="613" t="s">
        <v>985</v>
      </c>
    </row>
    <row r="17" spans="1:29" s="2" customFormat="1" x14ac:dyDescent="0.25">
      <c r="A17" s="10" t="s">
        <v>689</v>
      </c>
      <c r="B17" s="10"/>
      <c r="C17" s="84">
        <v>42.036999999999999</v>
      </c>
      <c r="D17" s="84">
        <v>40.106999999999999</v>
      </c>
      <c r="E17" s="84">
        <v>40.840000000000003</v>
      </c>
      <c r="F17" s="84">
        <v>36.5</v>
      </c>
      <c r="G17" s="84">
        <v>35.503999999999998</v>
      </c>
      <c r="H17" s="84">
        <v>35.052999999999997</v>
      </c>
      <c r="I17" s="84">
        <v>34.238999999999997</v>
      </c>
      <c r="J17" s="84">
        <v>33.725999999999999</v>
      </c>
      <c r="K17" s="84">
        <v>39.122999999999998</v>
      </c>
      <c r="L17" s="84">
        <v>35.667000000000002</v>
      </c>
      <c r="M17" s="84">
        <v>34.996000000000002</v>
      </c>
      <c r="N17" s="84">
        <v>35.841999999999999</v>
      </c>
      <c r="O17" s="84">
        <v>34.136000000000003</v>
      </c>
      <c r="P17" s="84">
        <v>32.597999999999999</v>
      </c>
      <c r="Q17" s="84">
        <v>29.3</v>
      </c>
      <c r="R17" s="84">
        <v>32.299999999999997</v>
      </c>
      <c r="S17" s="84">
        <v>34.799999999999997</v>
      </c>
      <c r="T17" s="84">
        <v>30.8</v>
      </c>
      <c r="U17" s="84">
        <v>19.600000000000001</v>
      </c>
      <c r="V17" s="84">
        <v>17.8</v>
      </c>
      <c r="W17" s="84">
        <v>19.399999999999999</v>
      </c>
      <c r="X17" s="461">
        <v>17.8</v>
      </c>
      <c r="Y17" s="461">
        <v>26.4</v>
      </c>
      <c r="Z17" s="426">
        <v>21</v>
      </c>
      <c r="AA17" s="426">
        <v>16.399999999999999</v>
      </c>
      <c r="AB17" s="254">
        <f>(AA17-K17)/K17</f>
        <v>-0.58080924264499145</v>
      </c>
      <c r="AC17" s="254">
        <f>(AA17-Z17)/Z17</f>
        <v>-0.2190476190476191</v>
      </c>
    </row>
    <row r="18" spans="1:29" customFormat="1" x14ac:dyDescent="0.25">
      <c r="A18" s="15" t="s">
        <v>1067</v>
      </c>
      <c r="C18" s="473" t="s">
        <v>125</v>
      </c>
      <c r="D18" s="473" t="s">
        <v>125</v>
      </c>
      <c r="E18" s="473" t="s">
        <v>125</v>
      </c>
      <c r="F18" s="473" t="s">
        <v>125</v>
      </c>
      <c r="G18" s="473" t="s">
        <v>125</v>
      </c>
      <c r="H18" s="473" t="s">
        <v>125</v>
      </c>
      <c r="I18" s="473" t="s">
        <v>125</v>
      </c>
      <c r="J18" s="473" t="s">
        <v>125</v>
      </c>
      <c r="K18" s="473" t="s">
        <v>125</v>
      </c>
      <c r="L18" s="473" t="s">
        <v>125</v>
      </c>
      <c r="M18" s="501">
        <v>46</v>
      </c>
      <c r="N18" s="501">
        <v>45.9</v>
      </c>
      <c r="O18" s="501">
        <v>42.5</v>
      </c>
      <c r="P18" s="501">
        <v>39.6</v>
      </c>
      <c r="Q18" s="501">
        <v>34.700000000000003</v>
      </c>
      <c r="R18" s="501">
        <v>37.6</v>
      </c>
      <c r="S18" s="501">
        <v>39.9</v>
      </c>
      <c r="T18" s="501">
        <v>34.799999999999997</v>
      </c>
      <c r="U18" s="501">
        <v>21.7</v>
      </c>
      <c r="V18" s="501">
        <v>19.3</v>
      </c>
      <c r="W18" s="501">
        <v>20.8</v>
      </c>
      <c r="X18" s="501">
        <v>18.899999999999999</v>
      </c>
      <c r="Y18" s="501">
        <v>27.4</v>
      </c>
      <c r="Z18" s="502">
        <v>21.4</v>
      </c>
      <c r="AA18" s="502">
        <v>16.399999999999999</v>
      </c>
      <c r="AB18" s="472" t="s">
        <v>125</v>
      </c>
      <c r="AC18" s="665">
        <f>(AA18-Z18)/Z18</f>
        <v>-0.23364485981308414</v>
      </c>
    </row>
    <row r="19" spans="1:29" s="467" customFormat="1" x14ac:dyDescent="0.25">
      <c r="A19" s="474"/>
      <c r="B19" s="474" t="s">
        <v>952</v>
      </c>
      <c r="C19" s="472" t="s">
        <v>125</v>
      </c>
      <c r="D19" s="472" t="s">
        <v>125</v>
      </c>
      <c r="E19" s="472" t="s">
        <v>125</v>
      </c>
      <c r="F19" s="472" t="s">
        <v>125</v>
      </c>
      <c r="G19" s="472" t="s">
        <v>125</v>
      </c>
      <c r="H19" s="472" t="s">
        <v>125</v>
      </c>
      <c r="I19" s="472" t="s">
        <v>125</v>
      </c>
      <c r="J19" s="472" t="s">
        <v>125</v>
      </c>
      <c r="K19" s="472" t="s">
        <v>125</v>
      </c>
      <c r="L19" s="472" t="s">
        <v>125</v>
      </c>
      <c r="M19" s="472" t="s">
        <v>125</v>
      </c>
      <c r="N19" s="472" t="s">
        <v>125</v>
      </c>
      <c r="O19" s="472" t="s">
        <v>125</v>
      </c>
      <c r="P19" s="472" t="s">
        <v>125</v>
      </c>
      <c r="Q19" s="472" t="s">
        <v>125</v>
      </c>
      <c r="R19" s="472" t="s">
        <v>125</v>
      </c>
      <c r="S19" s="472" t="s">
        <v>125</v>
      </c>
      <c r="T19" s="472" t="s">
        <v>125</v>
      </c>
      <c r="U19" s="472" t="s">
        <v>125</v>
      </c>
      <c r="V19" s="472" t="s">
        <v>125</v>
      </c>
      <c r="W19" s="472" t="s">
        <v>125</v>
      </c>
      <c r="X19" s="472">
        <v>6.1</v>
      </c>
      <c r="Y19" s="472">
        <v>9.5</v>
      </c>
      <c r="Z19" s="472">
        <v>6.9</v>
      </c>
      <c r="AA19" s="473">
        <v>5.0279999999999996</v>
      </c>
      <c r="AB19" s="479" t="s">
        <v>947</v>
      </c>
      <c r="AC19" s="665">
        <f t="shared" ref="AC19:AC21" si="2">(AA19-Z19)/Z19</f>
        <v>-0.27130434782608703</v>
      </c>
    </row>
    <row r="20" spans="1:29" s="467" customFormat="1" x14ac:dyDescent="0.25">
      <c r="A20" s="474"/>
      <c r="B20" s="474" t="s">
        <v>953</v>
      </c>
      <c r="C20" s="472" t="s">
        <v>125</v>
      </c>
      <c r="D20" s="472" t="s">
        <v>125</v>
      </c>
      <c r="E20" s="472" t="s">
        <v>125</v>
      </c>
      <c r="F20" s="472" t="s">
        <v>125</v>
      </c>
      <c r="G20" s="472" t="s">
        <v>125</v>
      </c>
      <c r="H20" s="472" t="s">
        <v>125</v>
      </c>
      <c r="I20" s="472" t="s">
        <v>125</v>
      </c>
      <c r="J20" s="472" t="s">
        <v>125</v>
      </c>
      <c r="K20" s="472" t="s">
        <v>125</v>
      </c>
      <c r="L20" s="472" t="s">
        <v>125</v>
      </c>
      <c r="M20" s="472" t="s">
        <v>125</v>
      </c>
      <c r="N20" s="472" t="s">
        <v>125</v>
      </c>
      <c r="O20" s="472" t="s">
        <v>125</v>
      </c>
      <c r="P20" s="472" t="s">
        <v>125</v>
      </c>
      <c r="Q20" s="472" t="s">
        <v>125</v>
      </c>
      <c r="R20" s="472" t="s">
        <v>125</v>
      </c>
      <c r="S20" s="472" t="s">
        <v>125</v>
      </c>
      <c r="T20" s="472" t="s">
        <v>125</v>
      </c>
      <c r="U20" s="472" t="s">
        <v>125</v>
      </c>
      <c r="V20" s="472" t="s">
        <v>125</v>
      </c>
      <c r="W20" s="472" t="s">
        <v>125</v>
      </c>
      <c r="X20" s="472">
        <v>4.2</v>
      </c>
      <c r="Y20" s="472">
        <v>6.4</v>
      </c>
      <c r="Z20" s="472">
        <v>6.2</v>
      </c>
      <c r="AA20" s="629">
        <f>4.046+1.156</f>
        <v>5.202</v>
      </c>
      <c r="AB20" s="479" t="s">
        <v>947</v>
      </c>
      <c r="AC20" s="665">
        <f t="shared" si="2"/>
        <v>-0.16096774193548391</v>
      </c>
    </row>
    <row r="21" spans="1:29" s="467" customFormat="1" x14ac:dyDescent="0.25">
      <c r="A21" s="474"/>
      <c r="B21" s="474" t="s">
        <v>954</v>
      </c>
      <c r="C21" s="472" t="s">
        <v>125</v>
      </c>
      <c r="D21" s="472" t="s">
        <v>125</v>
      </c>
      <c r="E21" s="472" t="s">
        <v>125</v>
      </c>
      <c r="F21" s="472" t="s">
        <v>125</v>
      </c>
      <c r="G21" s="472" t="s">
        <v>125</v>
      </c>
      <c r="H21" s="472" t="s">
        <v>125</v>
      </c>
      <c r="I21" s="472" t="s">
        <v>125</v>
      </c>
      <c r="J21" s="472" t="s">
        <v>125</v>
      </c>
      <c r="K21" s="472" t="s">
        <v>125</v>
      </c>
      <c r="L21" s="472" t="s">
        <v>125</v>
      </c>
      <c r="M21" s="472" t="s">
        <v>125</v>
      </c>
      <c r="N21" s="472" t="s">
        <v>125</v>
      </c>
      <c r="O21" s="472" t="s">
        <v>125</v>
      </c>
      <c r="P21" s="472" t="s">
        <v>125</v>
      </c>
      <c r="Q21" s="472" t="s">
        <v>125</v>
      </c>
      <c r="R21" s="472" t="s">
        <v>125</v>
      </c>
      <c r="S21" s="472" t="s">
        <v>125</v>
      </c>
      <c r="T21" s="472" t="s">
        <v>125</v>
      </c>
      <c r="U21" s="472" t="s">
        <v>125</v>
      </c>
      <c r="V21" s="472" t="s">
        <v>125</v>
      </c>
      <c r="W21" s="472" t="s">
        <v>125</v>
      </c>
      <c r="X21" s="472">
        <v>7.5</v>
      </c>
      <c r="Y21" s="472">
        <v>10.5</v>
      </c>
      <c r="Z21" s="472">
        <v>7.9</v>
      </c>
      <c r="AA21" s="473">
        <v>6.2</v>
      </c>
      <c r="AB21" s="479" t="s">
        <v>947</v>
      </c>
      <c r="AC21" s="665">
        <f t="shared" si="2"/>
        <v>-0.21518987341772153</v>
      </c>
    </row>
    <row r="22" spans="1:29" customFormat="1" x14ac:dyDescent="0.25">
      <c r="A22" s="25" t="s">
        <v>748</v>
      </c>
      <c r="Y22" s="427"/>
      <c r="AA22" s="523"/>
      <c r="AB22" s="33"/>
      <c r="AC22" s="33"/>
    </row>
    <row r="23" spans="1:29" customFormat="1" x14ac:dyDescent="0.25">
      <c r="A23" s="34" t="s">
        <v>944</v>
      </c>
      <c r="AA23" s="523"/>
    </row>
    <row r="24" spans="1:29" customFormat="1" x14ac:dyDescent="0.25">
      <c r="A24" s="34" t="s">
        <v>949</v>
      </c>
      <c r="AA24" s="523"/>
    </row>
    <row r="25" spans="1:29" customFormat="1" x14ac:dyDescent="0.25">
      <c r="A25" s="31" t="s">
        <v>945</v>
      </c>
      <c r="X25" s="427"/>
      <c r="AA25" s="523"/>
    </row>
    <row r="26" spans="1:29" customFormat="1" x14ac:dyDescent="0.25">
      <c r="AA26" s="523"/>
    </row>
    <row r="27" spans="1:29" customFormat="1" x14ac:dyDescent="0.25">
      <c r="S27" s="8"/>
      <c r="U27" s="5"/>
      <c r="AA27" s="523"/>
    </row>
    <row r="28" spans="1:29" customFormat="1" x14ac:dyDescent="0.25">
      <c r="S28" s="257"/>
      <c r="U28" s="5"/>
      <c r="AA28" s="523"/>
    </row>
    <row r="29" spans="1:29" customFormat="1" x14ac:dyDescent="0.25">
      <c r="S29" s="258"/>
      <c r="AA29" s="523"/>
    </row>
    <row r="30" spans="1:29" customFormat="1" x14ac:dyDescent="0.25">
      <c r="S30" s="258"/>
      <c r="AA30" s="523"/>
    </row>
    <row r="31" spans="1:29" customFormat="1" x14ac:dyDescent="0.25">
      <c r="S31" s="258"/>
      <c r="AA31" s="523"/>
    </row>
    <row r="32" spans="1:29" customFormat="1" x14ac:dyDescent="0.25">
      <c r="S32" s="258"/>
      <c r="AA32" s="523"/>
    </row>
    <row r="33" spans="1:27" customFormat="1" x14ac:dyDescent="0.25">
      <c r="S33" s="258"/>
      <c r="AA33" s="523"/>
    </row>
    <row r="34" spans="1:27" customFormat="1" x14ac:dyDescent="0.25">
      <c r="S34" s="258"/>
      <c r="AA34" s="523"/>
    </row>
    <row r="35" spans="1:27" s="2" customFormat="1" x14ac:dyDescent="0.25">
      <c r="S35" s="257"/>
    </row>
    <row r="36" spans="1:27" x14ac:dyDescent="0.25">
      <c r="A36" s="33"/>
      <c r="B36" s="33"/>
      <c r="C36" s="33"/>
      <c r="D36" s="33"/>
      <c r="E36" s="33"/>
      <c r="F36" s="33"/>
      <c r="G36" s="33"/>
      <c r="H36" s="33"/>
      <c r="I36" s="33"/>
      <c r="J36" s="33"/>
      <c r="K36" s="33"/>
      <c r="L36" s="33"/>
      <c r="M36" s="33"/>
      <c r="N36" s="33"/>
      <c r="O36" s="33"/>
      <c r="P36" s="33"/>
      <c r="Q36" s="33"/>
      <c r="R36" s="33"/>
      <c r="S36" s="257"/>
      <c r="T36" s="33"/>
      <c r="U36" s="33"/>
      <c r="V36" s="33"/>
      <c r="W36" s="33"/>
      <c r="X36" s="33"/>
      <c r="Y36" s="33"/>
      <c r="Z36" s="33"/>
      <c r="AA36" s="33"/>
    </row>
    <row r="37" spans="1:27" s="46" customFormat="1" x14ac:dyDescent="0.25"/>
    <row r="38" spans="1:27" x14ac:dyDescent="0.25">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row>
    <row r="39" spans="1:27" x14ac:dyDescent="0.25">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row>
    <row r="40" spans="1:27" x14ac:dyDescent="0.25">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row>
    <row r="41" spans="1:27" x14ac:dyDescent="0.25">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row>
    <row r="42" spans="1:27" x14ac:dyDescent="0.25">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row>
    <row r="43" spans="1:27" x14ac:dyDescent="0.25">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row>
    <row r="44" spans="1:27" x14ac:dyDescent="0.25">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row>
    <row r="45" spans="1:27" x14ac:dyDescent="0.25">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row>
    <row r="46" spans="1:27" x14ac:dyDescent="0.2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row>
    <row r="47" spans="1:27" x14ac:dyDescent="0.2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row>
    <row r="48" spans="1:27" x14ac:dyDescent="0.25">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row>
    <row r="49" spans="1:27" x14ac:dyDescent="0.25">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row>
    <row r="50" spans="1:27" x14ac:dyDescent="0.25">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row>
    <row r="51" spans="1:27" x14ac:dyDescent="0.25">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row>
    <row r="52" spans="1:27" x14ac:dyDescent="0.25">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row>
    <row r="53" spans="1:27" x14ac:dyDescent="0.25">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row>
    <row r="54" spans="1:27" x14ac:dyDescent="0.25">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row>
    <row r="55" spans="1:27" x14ac:dyDescent="0.25">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row>
    <row r="56" spans="1:27" x14ac:dyDescent="0.25">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row>
    <row r="57" spans="1:27" x14ac:dyDescent="0.25">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row>
    <row r="58" spans="1:27" x14ac:dyDescent="0.25">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row>
    <row r="59" spans="1:27" x14ac:dyDescent="0.25">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row>
    <row r="60" spans="1:27" x14ac:dyDescent="0.25">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row>
    <row r="61" spans="1:27" x14ac:dyDescent="0.25">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row>
    <row r="62" spans="1:27" x14ac:dyDescent="0.2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row>
    <row r="63" spans="1:27" x14ac:dyDescent="0.25">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row>
    <row r="64" spans="1:27" x14ac:dyDescent="0.25">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row>
    <row r="65" spans="1:27" x14ac:dyDescent="0.25">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row>
    <row r="66" spans="1:27" x14ac:dyDescent="0.25">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row>
    <row r="67" spans="1:27" x14ac:dyDescent="0.25">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row>
    <row r="68" spans="1:27" x14ac:dyDescent="0.25">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row>
    <row r="69" spans="1:27" x14ac:dyDescent="0.25">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row>
    <row r="70" spans="1:27" x14ac:dyDescent="0.25">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row>
    <row r="71" spans="1:27" x14ac:dyDescent="0.25">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row>
    <row r="72" spans="1:27" x14ac:dyDescent="0.25">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row>
    <row r="73" spans="1:27" x14ac:dyDescent="0.25">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row>
    <row r="74" spans="1:27" x14ac:dyDescent="0.25">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row>
    <row r="75" spans="1:27" x14ac:dyDescent="0.25">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row>
    <row r="76" spans="1:27" x14ac:dyDescent="0.25">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row>
    <row r="77" spans="1:27" x14ac:dyDescent="0.25">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row>
    <row r="78" spans="1:27" x14ac:dyDescent="0.25">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row>
    <row r="79" spans="1:27" x14ac:dyDescent="0.25">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row>
    <row r="80" spans="1:27" x14ac:dyDescent="0.25">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row>
    <row r="81" spans="1:27" x14ac:dyDescent="0.25">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row>
    <row r="82" spans="1:27" x14ac:dyDescent="0.25">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row>
    <row r="83" spans="1:27" x14ac:dyDescent="0.25">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row>
    <row r="84" spans="1:27" x14ac:dyDescent="0.25">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row>
    <row r="85" spans="1:27" x14ac:dyDescent="0.25">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row>
    <row r="86" spans="1:27" x14ac:dyDescent="0.25">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row>
    <row r="87" spans="1:27" x14ac:dyDescent="0.25">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row>
    <row r="88" spans="1:27" x14ac:dyDescent="0.25">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row>
    <row r="89" spans="1:27" x14ac:dyDescent="0.25">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row>
    <row r="90" spans="1:27" x14ac:dyDescent="0.25">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row>
    <row r="91" spans="1:27" x14ac:dyDescent="0.25">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row>
    <row r="92" spans="1:27" x14ac:dyDescent="0.25">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row>
    <row r="93" spans="1:27" x14ac:dyDescent="0.25">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row>
    <row r="94" spans="1:27" x14ac:dyDescent="0.25">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row>
    <row r="95" spans="1:27" x14ac:dyDescent="0.25">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row>
    <row r="96" spans="1:27" x14ac:dyDescent="0.25">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row>
    <row r="97" spans="1:27" x14ac:dyDescent="0.25">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row>
    <row r="98" spans="1:27" x14ac:dyDescent="0.25">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row>
    <row r="99" spans="1:27" x14ac:dyDescent="0.25">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row>
    <row r="100" spans="1:27" x14ac:dyDescent="0.25">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row>
    <row r="101" spans="1:27" x14ac:dyDescent="0.25">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row>
    <row r="102" spans="1:27" x14ac:dyDescent="0.25">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row>
    <row r="103" spans="1:27" x14ac:dyDescent="0.25">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row>
    <row r="104" spans="1:27" x14ac:dyDescent="0.25">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row>
    <row r="105" spans="1:27" x14ac:dyDescent="0.25">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row>
    <row r="106" spans="1:27" x14ac:dyDescent="0.25">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row>
    <row r="107" spans="1:27" x14ac:dyDescent="0.25">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row>
    <row r="108" spans="1:27" x14ac:dyDescent="0.25">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row>
    <row r="109" spans="1:27" x14ac:dyDescent="0.25">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row>
    <row r="110" spans="1:27" x14ac:dyDescent="0.25">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row>
    <row r="111" spans="1:27" x14ac:dyDescent="0.25">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row>
    <row r="112" spans="1:27" x14ac:dyDescent="0.25">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row>
    <row r="113" spans="1:27" x14ac:dyDescent="0.25">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row>
    <row r="114" spans="1:27" x14ac:dyDescent="0.25">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row>
    <row r="115" spans="1:27" x14ac:dyDescent="0.25">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row>
    <row r="116" spans="1:27" x14ac:dyDescent="0.25">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row>
    <row r="117" spans="1:27" x14ac:dyDescent="0.25">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row>
    <row r="118" spans="1:27" x14ac:dyDescent="0.25">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row>
    <row r="119" spans="1:27" x14ac:dyDescent="0.25">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row>
    <row r="120" spans="1:27" x14ac:dyDescent="0.25">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row>
    <row r="121" spans="1:27" x14ac:dyDescent="0.25">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row>
    <row r="122" spans="1:27" x14ac:dyDescent="0.25">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row>
    <row r="123" spans="1:27" x14ac:dyDescent="0.25">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row>
    <row r="124" spans="1:27" x14ac:dyDescent="0.25">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row>
    <row r="125" spans="1:27" x14ac:dyDescent="0.25">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row>
    <row r="126" spans="1:27" x14ac:dyDescent="0.25">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row>
    <row r="127" spans="1:27" x14ac:dyDescent="0.25">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row>
    <row r="128" spans="1:27" x14ac:dyDescent="0.25">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row>
    <row r="129" spans="1:27" x14ac:dyDescent="0.25">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row>
    <row r="130" spans="1:27" x14ac:dyDescent="0.25">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row>
    <row r="131" spans="1:27" x14ac:dyDescent="0.25">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row>
    <row r="132" spans="1:27" x14ac:dyDescent="0.25">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row>
    <row r="133" spans="1:27" x14ac:dyDescent="0.25">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row>
    <row r="134" spans="1:27" x14ac:dyDescent="0.25">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row>
    <row r="135" spans="1:27" x14ac:dyDescent="0.25">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row>
    <row r="136" spans="1:27" x14ac:dyDescent="0.25">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row>
    <row r="137" spans="1:27" x14ac:dyDescent="0.25">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row>
    <row r="138" spans="1:27" x14ac:dyDescent="0.25">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row>
    <row r="139" spans="1:27" x14ac:dyDescent="0.25">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row>
    <row r="140" spans="1:27" x14ac:dyDescent="0.25">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row>
    <row r="141" spans="1:27" x14ac:dyDescent="0.25">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row>
    <row r="142" spans="1:27" x14ac:dyDescent="0.25">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row>
    <row r="143" spans="1:27" x14ac:dyDescent="0.25">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row>
    <row r="144" spans="1:27" x14ac:dyDescent="0.25">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row>
    <row r="145" spans="1:27" x14ac:dyDescent="0.25">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row>
    <row r="146" spans="1:27" x14ac:dyDescent="0.25">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row>
    <row r="147" spans="1:27" x14ac:dyDescent="0.25">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row>
    <row r="148" spans="1:27" s="46" customFormat="1" x14ac:dyDescent="0.25"/>
    <row r="149" spans="1:27" x14ac:dyDescent="0.25">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row>
    <row r="150" spans="1:27" x14ac:dyDescent="0.25">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row>
    <row r="151" spans="1:27" x14ac:dyDescent="0.25">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row>
    <row r="152" spans="1:27" x14ac:dyDescent="0.25">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row>
    <row r="153" spans="1:27" x14ac:dyDescent="0.25">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row>
    <row r="154" spans="1:27" x14ac:dyDescent="0.25">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row>
    <row r="155" spans="1:27" x14ac:dyDescent="0.25">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row>
    <row r="156" spans="1:27" x14ac:dyDescent="0.25">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row>
    <row r="157" spans="1:27" x14ac:dyDescent="0.25">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row>
    <row r="158" spans="1:27" x14ac:dyDescent="0.25">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row>
    <row r="159" spans="1:27" x14ac:dyDescent="0.25">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row>
    <row r="161" spans="1:27" x14ac:dyDescent="0.25">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row>
    <row r="162" spans="1:27" x14ac:dyDescent="0.25">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row>
    <row r="163" spans="1:27" x14ac:dyDescent="0.25">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row>
    <row r="164" spans="1:27" x14ac:dyDescent="0.25">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row>
    <row r="165" spans="1:27" x14ac:dyDescent="0.25">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row>
    <row r="166" spans="1:27" x14ac:dyDescent="0.25">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row>
    <row r="167" spans="1:27" x14ac:dyDescent="0.25">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row>
    <row r="168" spans="1:27" x14ac:dyDescent="0.25">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row>
    <row r="169" spans="1:27" x14ac:dyDescent="0.25">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row>
    <row r="170" spans="1:27" x14ac:dyDescent="0.25">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row>
    <row r="171" spans="1:27" x14ac:dyDescent="0.25">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row>
    <row r="172" spans="1:27" x14ac:dyDescent="0.25">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row>
    <row r="173" spans="1:27" x14ac:dyDescent="0.25">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row>
    <row r="174" spans="1:27" x14ac:dyDescent="0.25">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row>
    <row r="175" spans="1:27" x14ac:dyDescent="0.25">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row>
    <row r="176" spans="1:27" x14ac:dyDescent="0.25">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row>
    <row r="197" spans="27:29" customFormat="1" x14ac:dyDescent="0.25">
      <c r="AA197" s="523"/>
      <c r="AB197" s="33"/>
      <c r="AC197" s="33"/>
    </row>
    <row r="198" spans="27:29" customFormat="1" x14ac:dyDescent="0.25">
      <c r="AA198" s="523"/>
      <c r="AB198" s="33"/>
      <c r="AC198" s="33"/>
    </row>
  </sheetData>
  <mergeCells count="2">
    <mergeCell ref="A4:AC4"/>
    <mergeCell ref="A6:AC6"/>
  </mergeCells>
  <pageMargins left="0.25590551181102361" right="0.25590551181102361" top="0.39370078740157477" bottom="0.39370078740157477" header="0.3" footer="0.3"/>
  <pageSetup paperSize="9" scale="3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I900"/>
  <sheetViews>
    <sheetView showRowColHeaders="0" zoomScaleNormal="100" workbookViewId="0"/>
  </sheetViews>
  <sheetFormatPr defaultColWidth="9.140625" defaultRowHeight="15" x14ac:dyDescent="0.25"/>
  <cols>
    <col min="1" max="1" width="41.140625" style="6" customWidth="1"/>
    <col min="2" max="2" width="27.7109375" style="6" customWidth="1"/>
    <col min="3" max="3" width="23.28515625" style="6" customWidth="1"/>
    <col min="4" max="4" width="17.42578125" style="6" customWidth="1"/>
    <col min="5" max="5" width="20.42578125" style="6" customWidth="1"/>
    <col min="6" max="6" width="24" style="6" customWidth="1"/>
    <col min="7" max="7" width="20.140625" style="6" customWidth="1"/>
    <col min="8" max="8" width="15.7109375" style="6" customWidth="1"/>
    <col min="9" max="9" width="18.85546875" style="6" customWidth="1"/>
    <col min="10" max="10" width="19" style="6" customWidth="1"/>
    <col min="11" max="11" width="21.140625" style="6" customWidth="1"/>
    <col min="12" max="12" width="19.42578125" style="6" customWidth="1"/>
    <col min="13" max="13" width="16.140625" style="6" customWidth="1"/>
    <col min="14" max="14" width="16.85546875" style="6" customWidth="1"/>
    <col min="15" max="15" width="18.5703125" style="6" customWidth="1"/>
    <col min="16" max="17" width="14.5703125" style="6" customWidth="1"/>
    <col min="18" max="18" width="17" style="6" customWidth="1"/>
    <col min="19" max="19" width="13.140625" style="6" customWidth="1"/>
    <col min="20" max="20" width="15" style="6" customWidth="1"/>
    <col min="21" max="21" width="17.140625" style="6" customWidth="1"/>
    <col min="22" max="22" width="23.42578125" style="6" customWidth="1"/>
    <col min="23" max="23" width="23" style="6" customWidth="1"/>
    <col min="24" max="24" width="22.140625" style="6" customWidth="1"/>
    <col min="25" max="27" width="21" style="6" customWidth="1"/>
    <col min="28" max="28" width="19.7109375" style="53" customWidth="1"/>
    <col min="29" max="29" width="17.5703125" style="53" bestFit="1" customWidth="1"/>
    <col min="30" max="30" width="14.5703125" style="53" bestFit="1" customWidth="1"/>
    <col min="31" max="31" width="10.5703125" style="53" bestFit="1" customWidth="1"/>
    <col min="32" max="50" width="11.5703125" style="53" bestFit="1" customWidth="1"/>
    <col min="51" max="16384" width="9.140625" style="53"/>
  </cols>
  <sheetData>
    <row r="1" spans="1:33" ht="15" customHeight="1" x14ac:dyDescent="0.25"/>
    <row r="2" spans="1:33" ht="15" customHeight="1" x14ac:dyDescent="0.25"/>
    <row r="3" spans="1:33" ht="26.25" x14ac:dyDescent="0.4">
      <c r="A3" s="198" t="s">
        <v>1012</v>
      </c>
      <c r="B3" s="276"/>
      <c r="C3" s="276"/>
      <c r="D3" s="276"/>
      <c r="E3" s="276"/>
      <c r="F3" s="276"/>
      <c r="G3" s="276"/>
      <c r="H3" s="118"/>
      <c r="I3" s="118"/>
      <c r="J3" s="118"/>
      <c r="K3" s="118"/>
      <c r="L3" s="118"/>
      <c r="M3" s="118"/>
      <c r="N3" s="118"/>
      <c r="O3" s="118"/>
      <c r="P3" s="118"/>
      <c r="Q3" s="118"/>
      <c r="R3" s="118"/>
      <c r="S3" s="118"/>
      <c r="T3" s="118"/>
      <c r="U3" s="118"/>
      <c r="V3" s="118"/>
      <c r="W3" s="118"/>
      <c r="X3" s="118"/>
      <c r="Y3" s="118"/>
      <c r="Z3" s="118"/>
      <c r="AA3" s="118"/>
    </row>
    <row r="4" spans="1:33" ht="17.25" x14ac:dyDescent="0.25">
      <c r="A4" s="313" t="s">
        <v>1052</v>
      </c>
      <c r="B4" s="195"/>
      <c r="C4" s="195"/>
      <c r="D4" s="195"/>
      <c r="E4" s="195"/>
      <c r="F4" s="195"/>
      <c r="G4" s="195"/>
      <c r="H4" s="195"/>
      <c r="I4" s="118"/>
      <c r="J4" s="196"/>
      <c r="K4" s="310"/>
      <c r="L4" s="197"/>
      <c r="M4" s="195"/>
      <c r="N4" s="195"/>
      <c r="O4" s="118"/>
      <c r="P4" s="118"/>
      <c r="Q4" s="118"/>
      <c r="R4" s="118"/>
      <c r="S4" s="118"/>
      <c r="T4" s="118"/>
      <c r="U4" s="118"/>
      <c r="V4" s="118"/>
      <c r="W4" s="118"/>
      <c r="X4" s="118"/>
      <c r="Y4" s="118"/>
      <c r="Z4" s="118"/>
      <c r="AA4" s="118"/>
    </row>
    <row r="5" spans="1:33" x14ac:dyDescent="0.25">
      <c r="A5" s="195" t="s">
        <v>1051</v>
      </c>
      <c r="B5" s="195"/>
      <c r="C5" s="195"/>
      <c r="D5" s="195"/>
      <c r="E5" s="195"/>
      <c r="F5" s="195"/>
      <c r="G5" s="195"/>
      <c r="H5" s="195"/>
      <c r="I5" s="195"/>
      <c r="J5" s="196"/>
      <c r="K5" s="197"/>
      <c r="L5" s="197"/>
      <c r="M5" s="195"/>
      <c r="N5" s="195"/>
      <c r="O5" s="118"/>
      <c r="P5" s="118"/>
      <c r="Q5" s="118"/>
      <c r="R5" s="118"/>
      <c r="S5" s="118"/>
      <c r="T5" s="118"/>
      <c r="U5" s="118"/>
      <c r="V5" s="118"/>
      <c r="W5" s="118"/>
      <c r="X5" s="118"/>
      <c r="Y5" s="118"/>
      <c r="Z5" s="118"/>
      <c r="AA5" s="118"/>
    </row>
    <row r="6" spans="1:33" ht="18" customHeight="1" x14ac:dyDescent="0.25">
      <c r="A6" s="195" t="s">
        <v>1053</v>
      </c>
      <c r="B6" s="195"/>
      <c r="C6" s="195"/>
      <c r="D6" s="195"/>
      <c r="E6" s="195"/>
      <c r="F6" s="195"/>
      <c r="G6" s="195"/>
      <c r="H6" s="195"/>
      <c r="I6" s="195"/>
      <c r="J6" s="196"/>
      <c r="K6" s="197"/>
      <c r="L6" s="195"/>
      <c r="M6" s="195"/>
      <c r="N6" s="118"/>
      <c r="O6" s="118"/>
      <c r="P6" s="118"/>
      <c r="Q6" s="118"/>
      <c r="R6" s="118"/>
      <c r="S6" s="118"/>
      <c r="T6" s="118"/>
      <c r="U6" s="118"/>
      <c r="V6" s="118"/>
      <c r="W6" s="118"/>
      <c r="X6" s="118"/>
      <c r="Y6" s="53"/>
      <c r="Z6" s="53"/>
      <c r="AA6" s="53"/>
    </row>
    <row r="7" spans="1:33" ht="18" customHeight="1" x14ac:dyDescent="0.25">
      <c r="A7" s="412" t="s">
        <v>724</v>
      </c>
      <c r="B7" s="412"/>
      <c r="C7" s="53"/>
      <c r="D7" s="195"/>
      <c r="E7" s="195"/>
      <c r="F7" s="195"/>
      <c r="G7" s="195"/>
      <c r="H7" s="195"/>
      <c r="I7" s="195"/>
      <c r="J7" s="196"/>
      <c r="K7" s="197"/>
      <c r="L7" s="197"/>
      <c r="M7" s="195"/>
      <c r="N7" s="195"/>
      <c r="O7" s="118"/>
      <c r="P7" s="118"/>
      <c r="Q7" s="118"/>
      <c r="R7" s="118"/>
      <c r="S7" s="118"/>
      <c r="T7" s="118"/>
      <c r="U7" s="118"/>
      <c r="V7" s="118"/>
      <c r="W7" s="118"/>
      <c r="X7" s="118"/>
      <c r="Y7" s="118"/>
      <c r="Z7" s="118"/>
      <c r="AA7" s="118"/>
    </row>
    <row r="8" spans="1:33" ht="18" customHeight="1" x14ac:dyDescent="0.25">
      <c r="A8" s="412"/>
      <c r="B8" s="413" t="s">
        <v>725</v>
      </c>
      <c r="C8" s="53"/>
      <c r="D8" s="195"/>
      <c r="E8" s="195"/>
      <c r="F8" s="195"/>
      <c r="G8" s="195"/>
      <c r="H8" s="195"/>
      <c r="I8" s="195"/>
      <c r="J8" s="196"/>
      <c r="K8" s="197"/>
      <c r="L8" s="197"/>
      <c r="M8" s="195"/>
      <c r="N8" s="195"/>
      <c r="O8" s="118"/>
      <c r="P8" s="118"/>
      <c r="Q8" s="118"/>
      <c r="R8" s="118"/>
      <c r="S8" s="118"/>
      <c r="T8" s="118"/>
      <c r="U8" s="118"/>
      <c r="V8" s="118"/>
      <c r="W8" s="118"/>
      <c r="X8" s="118"/>
      <c r="Y8" s="118"/>
      <c r="Z8" s="118"/>
      <c r="AA8" s="118"/>
    </row>
    <row r="9" spans="1:33" ht="18" customHeight="1" x14ac:dyDescent="0.25">
      <c r="A9" s="412"/>
      <c r="B9" s="413" t="s">
        <v>1021</v>
      </c>
      <c r="C9" s="53"/>
      <c r="D9" s="195"/>
      <c r="E9" s="195"/>
      <c r="F9" s="195"/>
      <c r="G9" s="195"/>
      <c r="H9" s="195"/>
      <c r="I9" s="195"/>
      <c r="J9" s="196"/>
      <c r="K9" s="197"/>
      <c r="L9" s="197"/>
      <c r="M9" s="195"/>
      <c r="N9" s="195"/>
      <c r="O9" s="118"/>
      <c r="P9" s="118"/>
      <c r="Q9" s="118"/>
      <c r="R9" s="118"/>
      <c r="S9" s="118"/>
      <c r="T9" s="118"/>
      <c r="U9" s="118"/>
      <c r="V9" s="118"/>
      <c r="W9" s="118"/>
      <c r="X9" s="118"/>
      <c r="Y9" s="118"/>
      <c r="Z9" s="118"/>
      <c r="AA9" s="118"/>
    </row>
    <row r="10" spans="1:33" ht="18" customHeight="1" x14ac:dyDescent="0.25">
      <c r="A10" s="412"/>
      <c r="B10" s="413" t="s">
        <v>1022</v>
      </c>
      <c r="C10" s="53"/>
      <c r="D10" s="195"/>
      <c r="E10" s="195"/>
      <c r="F10" s="195"/>
      <c r="G10" s="195"/>
      <c r="H10" s="195"/>
      <c r="I10" s="195"/>
      <c r="J10" s="196"/>
      <c r="K10" s="197"/>
      <c r="L10" s="197"/>
      <c r="M10" s="195"/>
      <c r="N10" s="195"/>
      <c r="O10" s="118"/>
      <c r="P10" s="118"/>
      <c r="Q10" s="118"/>
      <c r="R10" s="118"/>
      <c r="S10" s="118"/>
      <c r="T10" s="118"/>
      <c r="U10" s="118"/>
      <c r="V10" s="118"/>
      <c r="W10" s="118"/>
      <c r="X10" s="118"/>
      <c r="Y10" s="118"/>
      <c r="Z10" s="118"/>
      <c r="AA10" s="118"/>
    </row>
    <row r="11" spans="1:33" ht="18" customHeight="1" x14ac:dyDescent="0.25">
      <c r="A11" s="412"/>
      <c r="B11" s="413" t="s">
        <v>1023</v>
      </c>
      <c r="C11" s="53"/>
      <c r="D11" s="195"/>
      <c r="E11" s="195"/>
      <c r="F11" s="195"/>
      <c r="G11" s="195"/>
      <c r="H11" s="195"/>
      <c r="I11" s="195"/>
      <c r="J11" s="196"/>
      <c r="K11" s="197"/>
      <c r="L11" s="197"/>
      <c r="M11" s="195"/>
      <c r="N11" s="195"/>
      <c r="O11" s="118"/>
      <c r="P11" s="118"/>
      <c r="Q11" s="118"/>
      <c r="R11" s="118"/>
      <c r="S11" s="118"/>
      <c r="T11" s="118"/>
      <c r="U11" s="118"/>
      <c r="V11" s="118"/>
      <c r="W11" s="118"/>
      <c r="X11" s="118"/>
      <c r="Y11" s="118"/>
      <c r="Z11" s="118"/>
      <c r="AA11" s="118"/>
    </row>
    <row r="12" spans="1:33" ht="18" customHeight="1" x14ac:dyDescent="0.25">
      <c r="A12" s="412"/>
      <c r="B12" s="413" t="s">
        <v>1024</v>
      </c>
      <c r="C12" s="53"/>
      <c r="D12" s="195"/>
      <c r="E12" s="195"/>
      <c r="F12" s="195"/>
      <c r="G12" s="195"/>
      <c r="H12" s="195"/>
      <c r="I12" s="195"/>
      <c r="J12" s="196"/>
      <c r="K12" s="197"/>
      <c r="L12" s="197"/>
      <c r="M12" s="195"/>
      <c r="N12" s="195"/>
      <c r="O12" s="118"/>
      <c r="P12" s="118"/>
      <c r="Q12" s="118"/>
      <c r="R12" s="118"/>
      <c r="S12" s="118"/>
      <c r="T12" s="118"/>
      <c r="U12" s="118"/>
      <c r="V12" s="118"/>
      <c r="W12" s="118"/>
      <c r="X12" s="118"/>
      <c r="Y12" s="118"/>
      <c r="Z12" s="118"/>
      <c r="AA12" s="118"/>
    </row>
    <row r="13" spans="1:33" ht="18" customHeight="1" x14ac:dyDescent="0.25">
      <c r="A13" s="195"/>
      <c r="B13" s="195"/>
      <c r="C13" s="195"/>
      <c r="D13" s="195"/>
      <c r="E13" s="195"/>
      <c r="F13" s="195"/>
      <c r="G13" s="195"/>
      <c r="H13" s="195"/>
      <c r="I13" s="195"/>
      <c r="J13" s="196"/>
      <c r="K13" s="197"/>
      <c r="L13" s="197"/>
      <c r="M13" s="195"/>
      <c r="N13" s="195"/>
      <c r="O13" s="118"/>
      <c r="P13" s="118"/>
      <c r="Q13" s="118"/>
      <c r="R13" s="118"/>
      <c r="S13" s="118"/>
      <c r="T13" s="118"/>
      <c r="U13" s="118"/>
      <c r="V13" s="118"/>
      <c r="W13" s="118"/>
      <c r="X13" s="118"/>
      <c r="Y13" s="118"/>
      <c r="Z13" s="118"/>
      <c r="AA13" s="118"/>
    </row>
    <row r="14" spans="1:33" ht="18" customHeight="1" x14ac:dyDescent="0.25">
      <c r="A14" s="210"/>
      <c r="B14" s="211"/>
      <c r="C14" s="211"/>
      <c r="D14" s="211"/>
      <c r="E14" s="212"/>
      <c r="F14" s="212"/>
      <c r="G14" s="212"/>
      <c r="H14" s="213"/>
      <c r="I14" s="214"/>
      <c r="J14" s="215"/>
      <c r="K14" s="216"/>
      <c r="L14" s="217"/>
      <c r="M14" s="217"/>
      <c r="N14" s="211"/>
      <c r="O14" s="211"/>
      <c r="P14" s="211"/>
      <c r="Q14" s="211"/>
      <c r="R14" s="211"/>
      <c r="S14" s="211"/>
      <c r="T14" s="211"/>
      <c r="U14" s="211"/>
      <c r="V14" s="211"/>
      <c r="W14" s="211"/>
      <c r="X14" s="211"/>
      <c r="Y14" s="211"/>
      <c r="Z14" s="211"/>
      <c r="AA14" s="211"/>
      <c r="AB14" s="211"/>
      <c r="AC14" s="211"/>
      <c r="AD14" s="208"/>
      <c r="AE14" s="209"/>
      <c r="AF14" s="137"/>
      <c r="AG14" s="121"/>
    </row>
    <row r="15" spans="1:33" ht="18" customHeight="1" x14ac:dyDescent="0.35">
      <c r="A15" s="194" t="s">
        <v>508</v>
      </c>
      <c r="B15" s="119"/>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row>
    <row r="16" spans="1:33" ht="18" customHeight="1" x14ac:dyDescent="0.35">
      <c r="A16" s="119"/>
      <c r="B16" s="119"/>
      <c r="C16" s="119"/>
      <c r="D16" s="119"/>
      <c r="E16" s="187"/>
      <c r="F16" s="119"/>
      <c r="G16" s="119"/>
      <c r="H16" s="119"/>
      <c r="I16" s="119"/>
      <c r="J16" s="119"/>
      <c r="K16" s="119"/>
      <c r="L16" s="119"/>
      <c r="M16" s="119"/>
      <c r="N16" s="119"/>
      <c r="O16" s="120"/>
      <c r="P16" s="120"/>
      <c r="Q16" s="120"/>
      <c r="R16" s="120"/>
      <c r="S16" s="118"/>
      <c r="T16" s="57"/>
      <c r="U16" s="57"/>
      <c r="V16" s="57"/>
      <c r="W16" s="57"/>
      <c r="X16" s="57"/>
      <c r="Y16" s="57"/>
      <c r="Z16" s="57"/>
      <c r="AA16" s="57"/>
      <c r="AB16" s="121"/>
      <c r="AC16" s="121"/>
      <c r="AD16" s="121"/>
      <c r="AE16" s="121"/>
      <c r="AF16" s="121"/>
      <c r="AG16" s="121"/>
    </row>
    <row r="17" spans="1:33" ht="18" customHeight="1" x14ac:dyDescent="0.25">
      <c r="A17" s="537" t="s">
        <v>21</v>
      </c>
      <c r="B17" s="192" t="s">
        <v>1013</v>
      </c>
      <c r="C17" s="192" t="s">
        <v>980</v>
      </c>
      <c r="D17" s="291"/>
      <c r="E17" s="120"/>
      <c r="F17" s="120"/>
      <c r="G17" s="120"/>
      <c r="H17" s="120"/>
      <c r="I17" s="120"/>
      <c r="J17" s="120"/>
      <c r="K17" s="120"/>
      <c r="L17" s="118"/>
      <c r="M17" s="57"/>
      <c r="N17" s="124"/>
      <c r="O17" s="125"/>
      <c r="P17" s="125"/>
      <c r="Q17" s="126"/>
      <c r="R17" s="127"/>
      <c r="S17" s="128"/>
      <c r="T17" s="129"/>
      <c r="U17" s="130"/>
      <c r="V17" s="131"/>
      <c r="W17" s="132"/>
      <c r="X17" s="122"/>
    </row>
    <row r="18" spans="1:33" ht="18" customHeight="1" x14ac:dyDescent="0.25">
      <c r="A18" s="199" t="s">
        <v>509</v>
      </c>
      <c r="B18" s="280">
        <v>15405682136.737003</v>
      </c>
      <c r="C18" s="278">
        <v>354440931</v>
      </c>
      <c r="D18" s="288"/>
      <c r="E18" s="133"/>
      <c r="F18" s="133"/>
      <c r="G18" s="120"/>
      <c r="H18" s="120"/>
      <c r="I18" s="120"/>
      <c r="J18" s="120"/>
      <c r="K18" s="120"/>
      <c r="L18" s="120"/>
      <c r="M18" s="133"/>
      <c r="N18" s="124"/>
      <c r="O18" s="125"/>
      <c r="P18" s="125"/>
      <c r="Q18" s="126"/>
      <c r="R18" s="134"/>
      <c r="S18" s="128"/>
      <c r="T18" s="129"/>
      <c r="U18" s="130"/>
      <c r="V18" s="131"/>
      <c r="W18" s="132"/>
      <c r="X18" s="122"/>
    </row>
    <row r="19" spans="1:33" ht="18" customHeight="1" x14ac:dyDescent="0.25">
      <c r="A19" s="199" t="s">
        <v>510</v>
      </c>
      <c r="B19" s="281">
        <v>62931</v>
      </c>
      <c r="C19" s="539">
        <v>2341</v>
      </c>
      <c r="D19" s="289"/>
      <c r="E19" s="133"/>
      <c r="F19" s="133"/>
      <c r="G19" s="120"/>
      <c r="H19" s="120"/>
      <c r="I19" s="120"/>
      <c r="J19" s="120"/>
      <c r="K19" s="120"/>
      <c r="L19" s="120"/>
      <c r="M19" s="133"/>
      <c r="N19" s="124"/>
      <c r="O19" s="125"/>
      <c r="P19" s="125"/>
      <c r="Q19" s="126"/>
      <c r="R19" s="134"/>
      <c r="S19" s="128"/>
      <c r="T19" s="129"/>
      <c r="U19" s="130"/>
      <c r="V19" s="131"/>
      <c r="W19" s="132"/>
      <c r="X19" s="122"/>
    </row>
    <row r="20" spans="1:33" ht="30" x14ac:dyDescent="0.25">
      <c r="A20" s="199" t="s">
        <v>511</v>
      </c>
      <c r="B20" s="278"/>
      <c r="C20" s="540">
        <v>153710414</v>
      </c>
      <c r="D20" s="288"/>
      <c r="E20" s="133"/>
      <c r="F20" s="133"/>
      <c r="G20" s="120"/>
      <c r="H20" s="120"/>
      <c r="I20" s="120"/>
      <c r="J20" s="120"/>
      <c r="K20" s="120"/>
      <c r="L20" s="120"/>
      <c r="M20" s="133"/>
      <c r="N20" s="124"/>
      <c r="O20" s="125"/>
      <c r="P20" s="125"/>
      <c r="Q20" s="126"/>
      <c r="R20" s="134"/>
      <c r="S20" s="128"/>
      <c r="T20" s="129"/>
      <c r="U20" s="130"/>
      <c r="V20" s="131"/>
      <c r="W20" s="132"/>
      <c r="X20" s="122"/>
    </row>
    <row r="21" spans="1:33" ht="30" x14ac:dyDescent="0.25">
      <c r="A21" s="199" t="s">
        <v>512</v>
      </c>
      <c r="B21" s="281">
        <v>36296</v>
      </c>
      <c r="C21" s="539">
        <v>1294</v>
      </c>
      <c r="D21" s="289"/>
      <c r="E21" s="132"/>
      <c r="F21" s="133"/>
      <c r="G21" s="133"/>
      <c r="H21" s="120"/>
      <c r="I21" s="120"/>
      <c r="J21" s="120"/>
      <c r="K21" s="120"/>
      <c r="L21" s="120"/>
      <c r="M21" s="120"/>
      <c r="N21" s="133"/>
      <c r="O21" s="124"/>
      <c r="P21" s="125"/>
      <c r="Q21" s="125"/>
      <c r="R21" s="126"/>
      <c r="S21" s="134"/>
      <c r="T21" s="128"/>
      <c r="U21" s="129"/>
      <c r="V21" s="130"/>
      <c r="W21" s="131"/>
      <c r="X21" s="132"/>
      <c r="Y21" s="122"/>
      <c r="Z21" s="122"/>
      <c r="AA21" s="122"/>
    </row>
    <row r="22" spans="1:33" x14ac:dyDescent="0.25">
      <c r="A22" s="199" t="s">
        <v>513</v>
      </c>
      <c r="B22" s="282">
        <v>0.57545105748802994</v>
      </c>
      <c r="C22" s="541">
        <v>0.55275523280649297</v>
      </c>
      <c r="D22" s="290"/>
      <c r="E22" s="132"/>
      <c r="F22" s="133"/>
      <c r="G22" s="133"/>
      <c r="H22" s="120"/>
      <c r="I22" s="120"/>
      <c r="J22" s="120"/>
      <c r="K22" s="120"/>
      <c r="L22" s="120"/>
      <c r="M22" s="120"/>
      <c r="N22" s="133"/>
      <c r="O22" s="124"/>
      <c r="P22" s="125"/>
      <c r="Q22" s="125"/>
      <c r="R22" s="126"/>
      <c r="S22" s="134"/>
      <c r="T22" s="128"/>
      <c r="U22" s="129"/>
      <c r="V22" s="130"/>
      <c r="W22" s="131"/>
      <c r="X22" s="132"/>
      <c r="Y22" s="122"/>
      <c r="Z22" s="122"/>
      <c r="AA22" s="122"/>
    </row>
    <row r="23" spans="1:33" ht="32.25" x14ac:dyDescent="0.25">
      <c r="A23" s="199" t="s">
        <v>803</v>
      </c>
      <c r="B23" s="278">
        <v>2911428162</v>
      </c>
      <c r="C23" s="306">
        <v>71243664</v>
      </c>
      <c r="D23" s="288"/>
      <c r="E23" s="132"/>
      <c r="F23" s="133"/>
      <c r="G23" s="133"/>
      <c r="H23" s="120"/>
      <c r="I23" s="120"/>
      <c r="J23" s="120"/>
      <c r="K23" s="120"/>
      <c r="L23" s="120"/>
      <c r="M23" s="120"/>
      <c r="N23" s="133"/>
      <c r="O23" s="124"/>
      <c r="P23" s="125"/>
      <c r="Q23" s="125"/>
      <c r="R23" s="126"/>
      <c r="S23" s="134"/>
      <c r="T23" s="128"/>
      <c r="U23" s="129"/>
      <c r="V23" s="130"/>
      <c r="W23" s="131"/>
      <c r="X23" s="132"/>
      <c r="Y23" s="122"/>
      <c r="Z23" s="122"/>
      <c r="AA23" s="122"/>
    </row>
    <row r="24" spans="1:33" ht="32.25" x14ac:dyDescent="0.25">
      <c r="A24" s="199" t="s">
        <v>804</v>
      </c>
      <c r="B24" s="21">
        <v>0.35695393431783118</v>
      </c>
      <c r="C24" s="307">
        <v>0.4</v>
      </c>
      <c r="D24" s="290"/>
      <c r="E24" s="132"/>
      <c r="F24" s="133"/>
      <c r="G24" s="133"/>
      <c r="H24" s="120"/>
      <c r="I24" s="120"/>
      <c r="J24" s="120"/>
      <c r="K24" s="120"/>
      <c r="L24" s="120"/>
      <c r="M24" s="120"/>
      <c r="N24" s="133"/>
      <c r="O24" s="124"/>
      <c r="P24" s="125"/>
      <c r="Q24" s="125"/>
      <c r="R24" s="126"/>
      <c r="S24" s="134"/>
      <c r="T24" s="128"/>
      <c r="U24" s="129"/>
      <c r="V24" s="130"/>
      <c r="W24" s="131"/>
      <c r="X24" s="132"/>
      <c r="Y24" s="122"/>
      <c r="Z24" s="122"/>
      <c r="AA24" s="122"/>
    </row>
    <row r="25" spans="1:33" x14ac:dyDescent="0.25">
      <c r="A25" s="707" t="s">
        <v>713</v>
      </c>
      <c r="B25" s="708"/>
      <c r="C25" s="708"/>
      <c r="D25" s="538"/>
      <c r="E25" s="121"/>
      <c r="H25" s="114"/>
      <c r="I25" s="128"/>
      <c r="J25" s="131"/>
      <c r="K25" s="132"/>
      <c r="L25" s="133"/>
      <c r="M25" s="133"/>
      <c r="N25" s="120"/>
      <c r="O25" s="120"/>
      <c r="P25" s="120"/>
      <c r="Q25" s="120"/>
      <c r="R25" s="120"/>
      <c r="S25" s="120"/>
      <c r="T25" s="133"/>
      <c r="U25" s="124"/>
      <c r="V25" s="125"/>
      <c r="W25" s="125"/>
      <c r="X25" s="126"/>
      <c r="Y25" s="134"/>
      <c r="Z25" s="134"/>
      <c r="AA25" s="134"/>
      <c r="AB25" s="128"/>
      <c r="AC25" s="387"/>
      <c r="AD25" s="388"/>
      <c r="AE25" s="209"/>
      <c r="AF25" s="137"/>
      <c r="AG25" s="121"/>
    </row>
    <row r="26" spans="1:33" x14ac:dyDescent="0.25">
      <c r="A26" s="709" t="s">
        <v>1014</v>
      </c>
      <c r="B26" s="710"/>
      <c r="C26" s="445"/>
      <c r="D26" s="445"/>
      <c r="H26" s="114"/>
      <c r="I26" s="128"/>
      <c r="J26" s="131"/>
      <c r="K26" s="132"/>
      <c r="L26" s="133"/>
      <c r="M26" s="133"/>
      <c r="N26" s="120"/>
      <c r="O26" s="120"/>
      <c r="P26" s="120"/>
      <c r="Q26" s="120"/>
      <c r="R26" s="120"/>
      <c r="S26" s="120"/>
      <c r="T26" s="133"/>
      <c r="U26" s="124"/>
      <c r="V26" s="125"/>
      <c r="W26" s="125"/>
      <c r="X26" s="126"/>
      <c r="Y26" s="134"/>
      <c r="Z26" s="134"/>
      <c r="AA26" s="134"/>
      <c r="AB26" s="128"/>
      <c r="AC26" s="387"/>
      <c r="AD26" s="388"/>
      <c r="AE26" s="209"/>
      <c r="AF26" s="137"/>
      <c r="AG26" s="121"/>
    </row>
    <row r="27" spans="1:33" x14ac:dyDescent="0.25">
      <c r="A27" s="118"/>
      <c r="B27" s="118"/>
      <c r="C27" s="118"/>
      <c r="D27" s="118"/>
      <c r="H27" s="114"/>
      <c r="I27" s="128"/>
      <c r="J27" s="131"/>
      <c r="K27" s="137"/>
      <c r="L27" s="57"/>
      <c r="M27" s="57"/>
      <c r="N27" s="120"/>
      <c r="O27" s="120"/>
      <c r="P27" s="120"/>
      <c r="Q27" s="120"/>
      <c r="R27" s="120"/>
      <c r="S27" s="120"/>
      <c r="T27" s="133"/>
      <c r="U27" s="124"/>
      <c r="V27" s="125"/>
      <c r="W27" s="125"/>
      <c r="X27" s="126"/>
      <c r="Y27" s="134"/>
      <c r="Z27" s="134"/>
      <c r="AA27" s="134"/>
      <c r="AB27" s="128"/>
      <c r="AC27" s="387"/>
      <c r="AD27" s="388"/>
      <c r="AE27" s="209"/>
      <c r="AF27" s="137"/>
      <c r="AG27" s="121"/>
    </row>
    <row r="28" spans="1:33" x14ac:dyDescent="0.25">
      <c r="A28" s="381" t="s">
        <v>21</v>
      </c>
      <c r="B28" s="192" t="s">
        <v>342</v>
      </c>
      <c r="C28" s="192" t="s">
        <v>343</v>
      </c>
      <c r="D28" s="192" t="s">
        <v>344</v>
      </c>
      <c r="E28" s="192" t="s">
        <v>345</v>
      </c>
      <c r="F28" s="192" t="s">
        <v>346</v>
      </c>
      <c r="G28" s="192" t="s">
        <v>347</v>
      </c>
      <c r="H28" s="192" t="s">
        <v>10</v>
      </c>
      <c r="I28" s="192" t="s">
        <v>348</v>
      </c>
      <c r="J28" s="192" t="s">
        <v>11</v>
      </c>
      <c r="K28" s="192" t="s">
        <v>25</v>
      </c>
      <c r="L28" s="192" t="s">
        <v>26</v>
      </c>
      <c r="M28" s="192" t="s">
        <v>27</v>
      </c>
      <c r="N28" s="192" t="s">
        <v>12</v>
      </c>
      <c r="O28" s="192" t="s">
        <v>13</v>
      </c>
      <c r="P28" s="192" t="s">
        <v>14</v>
      </c>
      <c r="Q28" s="193" t="s">
        <v>15</v>
      </c>
      <c r="R28" s="193" t="s">
        <v>16</v>
      </c>
      <c r="S28" s="193" t="s">
        <v>17</v>
      </c>
      <c r="T28" s="193" t="s">
        <v>18</v>
      </c>
      <c r="U28" s="193" t="s">
        <v>19</v>
      </c>
      <c r="V28" s="41" t="s">
        <v>497</v>
      </c>
      <c r="W28" s="41" t="s">
        <v>746</v>
      </c>
      <c r="X28" s="41" t="s">
        <v>833</v>
      </c>
      <c r="Y28" s="41" t="s">
        <v>913</v>
      </c>
      <c r="Z28" s="41" t="s">
        <v>980</v>
      </c>
      <c r="AA28"/>
      <c r="AB28" s="387"/>
      <c r="AC28" s="388"/>
      <c r="AD28" s="209"/>
      <c r="AE28" s="137"/>
      <c r="AF28" s="121"/>
    </row>
    <row r="29" spans="1:33" ht="30" x14ac:dyDescent="0.25">
      <c r="A29" s="200" t="s">
        <v>1015</v>
      </c>
      <c r="B29" s="553">
        <v>13.953054</v>
      </c>
      <c r="C29" s="553">
        <v>161.893652</v>
      </c>
      <c r="D29" s="553">
        <v>406.41214393000001</v>
      </c>
      <c r="E29" s="553">
        <v>261.24010125999996</v>
      </c>
      <c r="F29" s="553">
        <v>288.71760846000006</v>
      </c>
      <c r="G29" s="553">
        <v>185.11018361000001</v>
      </c>
      <c r="H29" s="553">
        <v>280.23487762000002</v>
      </c>
      <c r="I29" s="553">
        <v>293.06260135999997</v>
      </c>
      <c r="J29" s="553">
        <v>240.93769381510003</v>
      </c>
      <c r="K29" s="553">
        <v>291.51226477040007</v>
      </c>
      <c r="L29" s="553">
        <v>249.46765446279989</v>
      </c>
      <c r="M29" s="553">
        <v>233.24101653639977</v>
      </c>
      <c r="N29" s="553">
        <v>239.65238324700005</v>
      </c>
      <c r="O29" s="553">
        <v>257.15549108850001</v>
      </c>
      <c r="P29" s="553">
        <v>202.47840924880001</v>
      </c>
      <c r="Q29" s="553">
        <v>187.62306886359985</v>
      </c>
      <c r="R29" s="553">
        <v>205.3580015</v>
      </c>
      <c r="S29" s="553">
        <v>285.80050299999999</v>
      </c>
      <c r="T29" s="553">
        <v>417.83117199999998</v>
      </c>
      <c r="U29" s="553">
        <v>386.54448300000001</v>
      </c>
      <c r="V29" s="553">
        <v>340.26130000000001</v>
      </c>
      <c r="W29" s="553">
        <v>350.20864</v>
      </c>
      <c r="X29" s="553">
        <v>348.33654999999999</v>
      </c>
      <c r="Y29" s="553">
        <v>221.53800000000001</v>
      </c>
      <c r="Z29" s="553">
        <v>153.71041399999999</v>
      </c>
      <c r="AA29" s="452"/>
      <c r="AB29" s="387"/>
      <c r="AC29" s="388"/>
      <c r="AD29" s="209"/>
      <c r="AE29" s="137"/>
      <c r="AF29" s="121"/>
    </row>
    <row r="30" spans="1:33" ht="30" x14ac:dyDescent="0.25">
      <c r="A30" s="201" t="s">
        <v>1016</v>
      </c>
      <c r="B30" s="554">
        <v>22.17966283959149</v>
      </c>
      <c r="C30" s="554">
        <v>249.67636725918936</v>
      </c>
      <c r="D30" s="554">
        <v>605.45683538330627</v>
      </c>
      <c r="E30" s="554">
        <v>386.6267242225826</v>
      </c>
      <c r="F30" s="554">
        <v>421.8490581994194</v>
      </c>
      <c r="G30" s="554">
        <v>269.43674459427695</v>
      </c>
      <c r="H30" s="554">
        <v>398.90191446953327</v>
      </c>
      <c r="I30" s="554">
        <v>413.02585878871855</v>
      </c>
      <c r="J30" s="554">
        <v>331.34592702192197</v>
      </c>
      <c r="K30" s="554">
        <v>392.74465399055242</v>
      </c>
      <c r="L30" s="554">
        <v>327.28282898606227</v>
      </c>
      <c r="M30" s="554">
        <v>298.17771121913648</v>
      </c>
      <c r="N30" s="554">
        <v>297.53138713489068</v>
      </c>
      <c r="O30" s="554">
        <v>311.54294492779786</v>
      </c>
      <c r="P30" s="554">
        <v>238.81845885963529</v>
      </c>
      <c r="Q30" s="554">
        <v>218.20651167915474</v>
      </c>
      <c r="R30" s="554">
        <v>234.46929939112857</v>
      </c>
      <c r="S30" s="554">
        <v>322.08072232504003</v>
      </c>
      <c r="T30" s="554">
        <v>461.57944058933714</v>
      </c>
      <c r="U30" s="554">
        <v>419.32409588561853</v>
      </c>
      <c r="V30" s="554">
        <v>364.43314855231665</v>
      </c>
      <c r="W30" s="554">
        <v>372.11297738555646</v>
      </c>
      <c r="X30" s="554">
        <v>361.87952951247479</v>
      </c>
      <c r="Y30" s="554">
        <v>225.60141997589585</v>
      </c>
      <c r="Z30" s="554">
        <v>153.71045242761309</v>
      </c>
      <c r="AA30" s="453"/>
      <c r="AB30" s="387"/>
      <c r="AC30" s="388"/>
      <c r="AD30" s="209"/>
      <c r="AE30" s="137"/>
      <c r="AF30" s="121"/>
    </row>
    <row r="31" spans="1:33" ht="35.25" customHeight="1" x14ac:dyDescent="0.25">
      <c r="A31" s="123" t="s">
        <v>1014</v>
      </c>
      <c r="B31" s="120"/>
      <c r="C31" s="120"/>
      <c r="D31" s="120"/>
      <c r="H31" s="114"/>
      <c r="I31" s="139"/>
      <c r="J31" s="131"/>
      <c r="K31" s="132"/>
      <c r="L31" s="133"/>
      <c r="M31" s="133"/>
      <c r="N31" s="120"/>
      <c r="O31" s="120"/>
      <c r="P31" s="120"/>
      <c r="Q31" s="120"/>
      <c r="R31" s="120"/>
      <c r="S31" s="120"/>
      <c r="T31" s="133"/>
      <c r="U31" s="124"/>
      <c r="V31" s="125"/>
      <c r="W31" s="125"/>
      <c r="X31" s="126"/>
      <c r="Y31" s="138"/>
      <c r="Z31" s="138"/>
      <c r="AA31" s="138"/>
      <c r="AB31" s="139"/>
      <c r="AC31" s="387"/>
      <c r="AD31" s="388"/>
      <c r="AE31" s="156"/>
      <c r="AF31" s="156"/>
      <c r="AG31" s="156"/>
    </row>
    <row r="32" spans="1:33" x14ac:dyDescent="0.25">
      <c r="A32" s="189" t="s">
        <v>1025</v>
      </c>
      <c r="B32" s="120"/>
      <c r="C32" s="120"/>
      <c r="D32" s="120"/>
      <c r="H32" s="114"/>
      <c r="I32" s="139"/>
      <c r="J32" s="131"/>
      <c r="K32" s="132"/>
      <c r="L32" s="133"/>
      <c r="M32" s="133"/>
      <c r="N32" s="120"/>
      <c r="O32" s="120"/>
      <c r="P32" s="120"/>
      <c r="Q32" s="120"/>
      <c r="R32" s="120"/>
      <c r="S32" s="120"/>
      <c r="T32" s="133"/>
      <c r="U32" s="124"/>
      <c r="V32" s="125"/>
      <c r="W32" s="125"/>
      <c r="X32" s="126"/>
      <c r="Y32" s="138"/>
      <c r="Z32" s="138"/>
      <c r="AA32" s="138"/>
      <c r="AB32" s="139"/>
      <c r="AC32" s="387"/>
      <c r="AD32" s="388"/>
      <c r="AE32" s="209"/>
      <c r="AF32" s="137"/>
      <c r="AG32" s="121"/>
    </row>
    <row r="34" spans="1:33" x14ac:dyDescent="0.25">
      <c r="A34" s="123"/>
      <c r="B34" s="120"/>
      <c r="C34" s="120"/>
      <c r="D34" s="120"/>
      <c r="H34" s="120"/>
      <c r="I34" s="140"/>
      <c r="J34" s="131"/>
      <c r="K34" s="132"/>
      <c r="L34" s="133"/>
      <c r="M34" s="133"/>
      <c r="N34" s="120"/>
      <c r="O34" s="120"/>
      <c r="P34" s="120"/>
      <c r="Q34" s="120"/>
      <c r="R34" s="120"/>
      <c r="S34" s="120"/>
      <c r="T34" s="120"/>
      <c r="U34" s="120"/>
      <c r="V34" s="120"/>
      <c r="W34" s="120"/>
      <c r="X34" s="120"/>
      <c r="Y34" s="120"/>
      <c r="Z34" s="120"/>
      <c r="AA34" s="120"/>
      <c r="AC34" s="121"/>
      <c r="AD34" s="208"/>
      <c r="AE34" s="209"/>
      <c r="AF34" s="137"/>
      <c r="AG34" s="121"/>
    </row>
    <row r="35" spans="1:33" ht="21" customHeight="1" x14ac:dyDescent="0.35">
      <c r="A35" s="194" t="s">
        <v>1017</v>
      </c>
      <c r="B35" s="170"/>
      <c r="C35" s="170"/>
      <c r="D35" s="170"/>
      <c r="E35" s="170"/>
      <c r="F35" s="207"/>
      <c r="G35" s="170"/>
      <c r="H35" s="170"/>
      <c r="I35" s="170"/>
      <c r="J35" s="170"/>
      <c r="K35" s="170"/>
      <c r="L35" s="170"/>
      <c r="M35" s="170"/>
      <c r="N35" s="170"/>
      <c r="O35" s="170"/>
      <c r="P35" s="170"/>
      <c r="Q35" s="170"/>
      <c r="R35" s="170"/>
      <c r="S35" s="170"/>
      <c r="T35" s="170"/>
      <c r="U35" s="170"/>
      <c r="V35" s="170"/>
      <c r="W35" s="170"/>
      <c r="X35" s="170"/>
      <c r="Y35" s="170"/>
      <c r="Z35" s="170"/>
      <c r="AA35" s="170"/>
      <c r="AC35" s="121"/>
      <c r="AD35" s="208"/>
      <c r="AE35" s="209"/>
      <c r="AF35" s="137"/>
      <c r="AG35" s="121"/>
    </row>
    <row r="36" spans="1:33" x14ac:dyDescent="0.25">
      <c r="A36" s="120"/>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C36" s="121"/>
      <c r="AD36" s="208"/>
      <c r="AE36" s="209"/>
      <c r="AF36" s="137"/>
      <c r="AG36" s="121"/>
    </row>
    <row r="37" spans="1:33" ht="15.75" x14ac:dyDescent="0.25">
      <c r="A37" s="202" t="s">
        <v>1018</v>
      </c>
      <c r="B37" s="203"/>
      <c r="C37" s="204"/>
      <c r="D37" s="205"/>
      <c r="E37" s="205"/>
      <c r="F37" s="205"/>
      <c r="G37" s="203"/>
      <c r="H37" s="206"/>
      <c r="N37" s="120"/>
      <c r="O37" s="120"/>
      <c r="P37" s="120"/>
      <c r="Q37" s="120"/>
      <c r="R37" s="120"/>
      <c r="S37" s="120"/>
      <c r="T37" s="120"/>
      <c r="U37" s="120"/>
      <c r="V37" s="120"/>
      <c r="W37" s="120"/>
      <c r="X37" s="120"/>
      <c r="Y37" s="120"/>
      <c r="Z37" s="120"/>
      <c r="AA37" s="120"/>
      <c r="AC37" s="121"/>
      <c r="AD37" s="208"/>
      <c r="AE37" s="209"/>
      <c r="AF37" s="137"/>
      <c r="AG37" s="121"/>
    </row>
    <row r="38" spans="1:33" ht="30" x14ac:dyDescent="0.25">
      <c r="A38" s="219"/>
      <c r="B38" s="218"/>
      <c r="C38" s="219" t="s">
        <v>785</v>
      </c>
      <c r="D38" s="219" t="s">
        <v>715</v>
      </c>
      <c r="E38" s="219" t="s">
        <v>716</v>
      </c>
      <c r="F38" s="219" t="s">
        <v>516</v>
      </c>
      <c r="G38" s="219" t="s">
        <v>546</v>
      </c>
      <c r="H38" s="219" t="s">
        <v>786</v>
      </c>
      <c r="N38" s="120"/>
      <c r="O38" s="120"/>
      <c r="P38" s="120"/>
      <c r="Q38" s="120"/>
      <c r="R38" s="120"/>
      <c r="S38" s="120"/>
      <c r="T38" s="120"/>
      <c r="U38" s="120"/>
      <c r="V38" s="120"/>
      <c r="W38" s="120"/>
      <c r="X38" s="120"/>
      <c r="Y38" s="120"/>
      <c r="Z38" s="120"/>
      <c r="AA38" s="120"/>
      <c r="AC38" s="121"/>
      <c r="AD38" s="208"/>
      <c r="AE38" s="209"/>
      <c r="AF38" s="137"/>
      <c r="AG38" s="121"/>
    </row>
    <row r="39" spans="1:33" x14ac:dyDescent="0.25">
      <c r="A39" s="711" t="s">
        <v>726</v>
      </c>
      <c r="B39" s="199" t="s">
        <v>518</v>
      </c>
      <c r="C39" s="278">
        <v>100967750</v>
      </c>
      <c r="D39" s="541">
        <v>1.5528050209151774E-2</v>
      </c>
      <c r="E39" s="542">
        <v>2721</v>
      </c>
      <c r="F39" s="307">
        <v>7.4966938505620459E-2</v>
      </c>
      <c r="G39" s="542">
        <v>4937</v>
      </c>
      <c r="H39" s="279">
        <v>0.55114441968806971</v>
      </c>
      <c r="I39" s="231"/>
      <c r="M39" s="120"/>
      <c r="N39" s="120"/>
      <c r="O39" s="120"/>
      <c r="P39" s="120"/>
      <c r="Q39" s="120"/>
      <c r="R39" s="120"/>
      <c r="S39" s="120"/>
      <c r="T39" s="120"/>
      <c r="U39" s="120"/>
      <c r="V39" s="120"/>
      <c r="W39" s="120"/>
      <c r="X39" s="120"/>
      <c r="AB39" s="121"/>
      <c r="AC39" s="208"/>
      <c r="AD39" s="209"/>
      <c r="AE39" s="137"/>
      <c r="AF39" s="121"/>
    </row>
    <row r="40" spans="1:33" ht="30" x14ac:dyDescent="0.25">
      <c r="A40" s="712"/>
      <c r="B40" s="199" t="s">
        <v>519</v>
      </c>
      <c r="C40" s="278">
        <v>2281751885.3516002</v>
      </c>
      <c r="D40" s="541">
        <v>0.35091559275676015</v>
      </c>
      <c r="E40" s="542">
        <v>7060</v>
      </c>
      <c r="F40" s="307">
        <v>0.19451179193299536</v>
      </c>
      <c r="G40" s="542">
        <v>15479</v>
      </c>
      <c r="H40" s="279">
        <v>0.45610181536274952</v>
      </c>
      <c r="I40" s="231"/>
      <c r="M40" s="120"/>
      <c r="N40" s="120"/>
      <c r="O40" s="120"/>
      <c r="P40" s="120"/>
      <c r="Q40" s="120"/>
      <c r="R40" s="120"/>
      <c r="S40" s="120"/>
      <c r="T40" s="120"/>
      <c r="U40" s="120"/>
      <c r="V40" s="120"/>
      <c r="W40" s="120"/>
      <c r="X40" s="120"/>
      <c r="AB40" s="121"/>
      <c r="AC40" s="208"/>
      <c r="AD40" s="209"/>
      <c r="AE40" s="137"/>
      <c r="AF40" s="121"/>
    </row>
    <row r="41" spans="1:33" ht="30" x14ac:dyDescent="0.25">
      <c r="A41" s="712"/>
      <c r="B41" s="199" t="s">
        <v>520</v>
      </c>
      <c r="C41" s="278">
        <v>458916381.88</v>
      </c>
      <c r="D41" s="541">
        <v>7.0577750020525451E-2</v>
      </c>
      <c r="E41" s="542">
        <v>909</v>
      </c>
      <c r="F41" s="307">
        <v>2.5044081992506063E-2</v>
      </c>
      <c r="G41" s="542">
        <v>1781</v>
      </c>
      <c r="H41" s="279">
        <v>0.51038742279618188</v>
      </c>
      <c r="I41" s="231"/>
      <c r="M41" s="120"/>
      <c r="N41" s="120"/>
      <c r="O41" s="120"/>
      <c r="P41" s="120"/>
      <c r="Q41" s="120"/>
      <c r="R41" s="120"/>
      <c r="S41" s="120"/>
      <c r="T41" s="120"/>
      <c r="U41" s="120"/>
      <c r="V41" s="120"/>
      <c r="W41" s="120"/>
      <c r="X41" s="120"/>
      <c r="AB41" s="121"/>
      <c r="AC41" s="208"/>
      <c r="AD41" s="209"/>
      <c r="AE41" s="137"/>
      <c r="AF41" s="121"/>
    </row>
    <row r="42" spans="1:33" x14ac:dyDescent="0.25">
      <c r="A42" s="712"/>
      <c r="B42" s="199" t="s">
        <v>521</v>
      </c>
      <c r="C42" s="278">
        <v>291447036.73099995</v>
      </c>
      <c r="D42" s="541">
        <v>4.482227463390507E-2</v>
      </c>
      <c r="E42" s="542">
        <v>18243</v>
      </c>
      <c r="F42" s="307">
        <v>0.50261736830504744</v>
      </c>
      <c r="G42" s="542">
        <v>28131</v>
      </c>
      <c r="H42" s="279">
        <v>0.6485016529806974</v>
      </c>
      <c r="I42" s="231"/>
      <c r="M42" s="120"/>
      <c r="N42" s="120"/>
      <c r="O42" s="120"/>
      <c r="P42" s="120"/>
      <c r="Q42" s="120"/>
      <c r="R42" s="120"/>
      <c r="S42" s="120"/>
      <c r="T42" s="120"/>
      <c r="U42" s="120"/>
      <c r="V42" s="120"/>
      <c r="W42" s="120"/>
      <c r="X42" s="120"/>
      <c r="AB42" s="121"/>
      <c r="AC42" s="208"/>
      <c r="AD42" s="209"/>
      <c r="AE42" s="137"/>
      <c r="AF42" s="121"/>
    </row>
    <row r="43" spans="1:33" x14ac:dyDescent="0.25">
      <c r="A43" s="712"/>
      <c r="B43" s="199" t="s">
        <v>522</v>
      </c>
      <c r="C43" s="278">
        <v>1444566766.24</v>
      </c>
      <c r="D43" s="541">
        <v>0.22216306965983429</v>
      </c>
      <c r="E43" s="542">
        <v>3060</v>
      </c>
      <c r="F43" s="307">
        <v>8.430681066784218E-2</v>
      </c>
      <c r="G43" s="542">
        <v>5349</v>
      </c>
      <c r="H43" s="279">
        <v>0.57206954570947843</v>
      </c>
      <c r="I43" s="231"/>
      <c r="M43" s="120"/>
      <c r="N43" s="120"/>
      <c r="O43" s="120"/>
      <c r="P43" s="120"/>
      <c r="Q43" s="120"/>
      <c r="R43" s="120"/>
      <c r="S43" s="120"/>
      <c r="T43" s="120"/>
      <c r="U43" s="120"/>
      <c r="V43" s="120"/>
      <c r="W43" s="120"/>
      <c r="X43" s="120"/>
      <c r="AB43" s="121"/>
      <c r="AC43" s="208"/>
      <c r="AD43" s="209"/>
      <c r="AE43" s="137"/>
      <c r="AF43" s="121"/>
    </row>
    <row r="44" spans="1:33" ht="30" x14ac:dyDescent="0.25">
      <c r="A44" s="712"/>
      <c r="B44" s="199" t="s">
        <v>523</v>
      </c>
      <c r="C44" s="278">
        <v>1924375647.5700004</v>
      </c>
      <c r="D44" s="541">
        <v>0.2959539226806176</v>
      </c>
      <c r="E44" s="542">
        <v>4298</v>
      </c>
      <c r="F44" s="307">
        <v>0.1184152523694071</v>
      </c>
      <c r="G44" s="542">
        <v>7294</v>
      </c>
      <c r="H44" s="279">
        <v>0.58925143953934744</v>
      </c>
      <c r="I44" s="231"/>
      <c r="J44" s="143"/>
      <c r="K44" s="144"/>
      <c r="L44" s="144">
        <v>0.49016158589204512</v>
      </c>
      <c r="M44" s="120"/>
      <c r="N44" s="120"/>
      <c r="O44" s="57"/>
      <c r="P44" s="57"/>
      <c r="Q44" s="57"/>
      <c r="R44" s="57"/>
      <c r="S44" s="57"/>
      <c r="T44" s="121"/>
      <c r="U44" s="121"/>
      <c r="V44" s="121"/>
      <c r="W44" s="121"/>
      <c r="X44" s="57"/>
      <c r="Y44" s="121"/>
      <c r="Z44" s="121"/>
      <c r="AA44" s="121"/>
      <c r="AB44" s="121"/>
      <c r="AC44" s="208"/>
      <c r="AD44" s="209"/>
      <c r="AE44" s="137"/>
      <c r="AF44" s="121"/>
    </row>
    <row r="45" spans="1:33" ht="17.25" customHeight="1" x14ac:dyDescent="0.25">
      <c r="A45" s="713"/>
      <c r="B45" s="220" t="s">
        <v>718</v>
      </c>
      <c r="C45" s="543">
        <v>6502281267.7726011</v>
      </c>
      <c r="D45" s="544">
        <v>1</v>
      </c>
      <c r="E45" s="230">
        <v>36296</v>
      </c>
      <c r="F45" s="545">
        <v>1</v>
      </c>
      <c r="G45" s="546">
        <v>62983</v>
      </c>
      <c r="H45" s="547">
        <v>0.57628248892558309</v>
      </c>
      <c r="I45" s="231"/>
      <c r="J45" s="143"/>
      <c r="K45" s="144"/>
      <c r="L45" s="144"/>
      <c r="M45" s="120"/>
      <c r="N45" s="120"/>
      <c r="O45" s="57"/>
      <c r="P45" s="57"/>
      <c r="Q45" s="57"/>
      <c r="R45" s="57"/>
      <c r="S45" s="57"/>
      <c r="T45" s="121"/>
      <c r="U45" s="121"/>
      <c r="V45" s="121"/>
      <c r="W45" s="121"/>
      <c r="X45" s="57"/>
      <c r="Y45" s="121"/>
      <c r="Z45" s="121"/>
      <c r="AA45" s="121"/>
      <c r="AB45" s="121"/>
      <c r="AC45" s="208"/>
      <c r="AD45" s="209"/>
      <c r="AE45" s="137"/>
      <c r="AF45" s="121"/>
    </row>
    <row r="46" spans="1:33" ht="30" x14ac:dyDescent="0.25">
      <c r="A46" s="219"/>
      <c r="B46" s="218"/>
      <c r="C46" s="219" t="s">
        <v>785</v>
      </c>
      <c r="D46" s="219" t="s">
        <v>715</v>
      </c>
      <c r="E46" s="219" t="s">
        <v>716</v>
      </c>
      <c r="F46" s="219" t="s">
        <v>516</v>
      </c>
      <c r="G46" s="219" t="s">
        <v>546</v>
      </c>
      <c r="H46" s="219" t="s">
        <v>786</v>
      </c>
      <c r="I46" s="231"/>
      <c r="J46" s="143"/>
      <c r="K46" s="144"/>
      <c r="L46" s="144"/>
      <c r="M46" s="120"/>
      <c r="N46" s="120"/>
      <c r="O46" s="57"/>
      <c r="P46" s="57"/>
      <c r="Q46" s="57"/>
      <c r="R46" s="57"/>
      <c r="S46" s="57"/>
      <c r="T46" s="121"/>
      <c r="U46" s="121"/>
      <c r="V46" s="121"/>
      <c r="W46" s="121"/>
      <c r="X46" s="57"/>
      <c r="Y46" s="121"/>
      <c r="Z46" s="121"/>
      <c r="AA46" s="121"/>
      <c r="AB46" s="121"/>
      <c r="AC46" s="208"/>
      <c r="AD46" s="209"/>
      <c r="AE46" s="137"/>
      <c r="AF46" s="121"/>
    </row>
    <row r="47" spans="1:33" x14ac:dyDescent="0.25">
      <c r="A47" s="383" t="s">
        <v>717</v>
      </c>
      <c r="B47" s="79" t="s">
        <v>787</v>
      </c>
      <c r="C47" s="278">
        <v>380814689.64479989</v>
      </c>
      <c r="D47" s="221">
        <v>5.8566320643839272E-2</v>
      </c>
      <c r="E47" s="542">
        <v>25876</v>
      </c>
      <c r="F47" s="221">
        <v>0.71291602380427599</v>
      </c>
      <c r="G47" s="542">
        <v>41539</v>
      </c>
      <c r="H47" s="221">
        <v>0.62134710049225594</v>
      </c>
      <c r="I47" s="141"/>
      <c r="J47" s="142"/>
      <c r="K47" s="143"/>
      <c r="L47" s="144"/>
      <c r="M47" s="144"/>
      <c r="N47" s="120"/>
      <c r="O47" s="120"/>
      <c r="P47" s="57"/>
      <c r="Q47" s="57"/>
      <c r="R47" s="57"/>
      <c r="S47" s="57"/>
      <c r="T47" s="57"/>
      <c r="U47" s="121"/>
      <c r="V47" s="121"/>
      <c r="W47" s="121"/>
      <c r="X47" s="121"/>
      <c r="Y47" s="57"/>
      <c r="Z47" s="57"/>
      <c r="AA47" s="57"/>
      <c r="AB47" s="121"/>
      <c r="AC47" s="121"/>
      <c r="AD47" s="208"/>
      <c r="AE47" s="209"/>
      <c r="AF47" s="137"/>
      <c r="AG47" s="121"/>
    </row>
    <row r="48" spans="1:33" x14ac:dyDescent="0.25">
      <c r="A48" s="384"/>
      <c r="B48" s="79" t="s">
        <v>788</v>
      </c>
      <c r="C48" s="278">
        <v>265223362.10819992</v>
      </c>
      <c r="D48" s="221">
        <v>4.0789278590997326E-2</v>
      </c>
      <c r="E48" s="542">
        <v>4122</v>
      </c>
      <c r="F48" s="221">
        <v>0.11356623319374036</v>
      </c>
      <c r="G48" s="542">
        <v>7998</v>
      </c>
      <c r="H48" s="221">
        <v>0.51473526473526476</v>
      </c>
      <c r="I48" s="135"/>
      <c r="J48" s="145"/>
      <c r="K48" s="146"/>
      <c r="L48" s="147"/>
      <c r="M48" s="146"/>
      <c r="N48" s="146"/>
      <c r="O48" s="148"/>
      <c r="P48" s="149"/>
      <c r="Q48" s="149"/>
      <c r="R48" s="150"/>
      <c r="S48" s="57"/>
      <c r="T48" s="121"/>
      <c r="U48" s="121"/>
      <c r="V48" s="121"/>
      <c r="W48" s="121"/>
      <c r="X48" s="57"/>
      <c r="Y48" s="121"/>
      <c r="Z48" s="121"/>
      <c r="AA48" s="121"/>
      <c r="AB48" s="121"/>
      <c r="AC48" s="208"/>
      <c r="AD48" s="209"/>
      <c r="AE48" s="137"/>
      <c r="AF48" s="121"/>
    </row>
    <row r="49" spans="1:34" x14ac:dyDescent="0.25">
      <c r="A49" s="384"/>
      <c r="B49" s="79" t="s">
        <v>789</v>
      </c>
      <c r="C49" s="278">
        <v>2575636749.2096</v>
      </c>
      <c r="D49" s="221">
        <v>0.3961127861348116</v>
      </c>
      <c r="E49" s="542">
        <v>5632</v>
      </c>
      <c r="F49" s="221">
        <v>0.15516861362133569</v>
      </c>
      <c r="G49" s="542">
        <v>11710</v>
      </c>
      <c r="H49" s="221">
        <v>0.48001363675104408</v>
      </c>
      <c r="I49" s="135"/>
      <c r="J49" s="145"/>
      <c r="K49" s="146"/>
      <c r="L49" s="147"/>
      <c r="M49" s="146"/>
      <c r="N49" s="146"/>
      <c r="O49" s="148"/>
      <c r="P49" s="149"/>
      <c r="Q49" s="149"/>
      <c r="R49" s="150"/>
      <c r="S49" s="57"/>
      <c r="T49" s="121"/>
      <c r="U49" s="121"/>
      <c r="V49" s="121"/>
      <c r="W49" s="121"/>
      <c r="X49" s="57"/>
      <c r="Y49" s="121"/>
      <c r="Z49" s="121"/>
      <c r="AA49" s="121"/>
      <c r="AB49" s="121"/>
      <c r="AC49" s="208"/>
      <c r="AD49" s="209"/>
      <c r="AE49" s="137"/>
      <c r="AF49" s="121"/>
    </row>
    <row r="50" spans="1:34" x14ac:dyDescent="0.25">
      <c r="A50" s="384"/>
      <c r="B50" s="79" t="s">
        <v>790</v>
      </c>
      <c r="C50" s="278">
        <v>1646385891.9300001</v>
      </c>
      <c r="D50" s="221">
        <v>0.25320127261950642</v>
      </c>
      <c r="E50" s="542">
        <v>495</v>
      </c>
      <c r="F50" s="221">
        <v>1.3637866431562706E-2</v>
      </c>
      <c r="G50" s="542">
        <v>1279</v>
      </c>
      <c r="H50" s="221">
        <v>0.38581449727201872</v>
      </c>
      <c r="I50" s="135"/>
      <c r="J50" s="145"/>
      <c r="K50" s="146"/>
      <c r="L50" s="147"/>
      <c r="M50" s="146"/>
      <c r="N50" s="146"/>
      <c r="O50" s="148"/>
      <c r="P50" s="149"/>
      <c r="Q50" s="149"/>
      <c r="R50" s="150"/>
      <c r="S50" s="57"/>
      <c r="T50" s="121"/>
      <c r="U50" s="121"/>
      <c r="V50" s="121"/>
      <c r="W50" s="121"/>
      <c r="X50" s="57"/>
      <c r="Y50" s="121"/>
      <c r="Z50" s="121"/>
      <c r="AA50" s="121"/>
      <c r="AB50" s="121"/>
      <c r="AC50" s="208"/>
      <c r="AD50" s="209"/>
      <c r="AE50" s="137"/>
      <c r="AF50" s="121"/>
    </row>
    <row r="51" spans="1:34" x14ac:dyDescent="0.25">
      <c r="A51" s="384"/>
      <c r="B51" s="79" t="s">
        <v>791</v>
      </c>
      <c r="C51" s="278">
        <v>1634220574.8800001</v>
      </c>
      <c r="D51" s="221">
        <v>0.2513303420108452</v>
      </c>
      <c r="E51" s="542">
        <v>171</v>
      </c>
      <c r="F51" s="221">
        <v>4.711262949085299E-3</v>
      </c>
      <c r="G51" s="542">
        <v>405</v>
      </c>
      <c r="H51" s="221">
        <v>0.42222222222222222</v>
      </c>
      <c r="I51" s="135"/>
      <c r="J51" s="145"/>
      <c r="K51" s="146"/>
      <c r="L51" s="147"/>
      <c r="M51" s="146"/>
      <c r="N51" s="146"/>
      <c r="O51" s="148"/>
      <c r="P51" s="149"/>
      <c r="Q51" s="149"/>
      <c r="R51" s="150"/>
      <c r="S51" s="57"/>
      <c r="T51" s="121"/>
      <c r="U51" s="121"/>
      <c r="V51" s="121"/>
      <c r="W51" s="121"/>
      <c r="X51" s="57"/>
      <c r="Y51" s="121"/>
      <c r="Z51" s="121"/>
      <c r="AA51" s="121"/>
      <c r="AB51" s="121"/>
      <c r="AC51" s="208"/>
      <c r="AD51" s="209"/>
      <c r="AE51" s="137"/>
      <c r="AF51" s="121"/>
    </row>
    <row r="52" spans="1:34" x14ac:dyDescent="0.25">
      <c r="A52" s="385"/>
      <c r="B52" s="548" t="s">
        <v>334</v>
      </c>
      <c r="C52" s="543">
        <v>6502281267.7726011</v>
      </c>
      <c r="D52" s="549">
        <v>1</v>
      </c>
      <c r="E52" s="546">
        <v>36296</v>
      </c>
      <c r="F52" s="549">
        <v>1</v>
      </c>
      <c r="G52" s="546">
        <v>62931</v>
      </c>
      <c r="H52" s="549">
        <v>0.57545105748802994</v>
      </c>
      <c r="I52" s="135"/>
      <c r="J52" s="145"/>
      <c r="K52" s="146"/>
      <c r="L52" s="147"/>
      <c r="M52" s="146"/>
      <c r="N52" s="146"/>
      <c r="O52" s="148"/>
      <c r="P52" s="149"/>
      <c r="Q52" s="149"/>
      <c r="R52" s="150"/>
      <c r="S52" s="57"/>
      <c r="T52" s="121"/>
      <c r="U52" s="121"/>
      <c r="V52" s="121"/>
      <c r="W52" s="121"/>
      <c r="X52" s="57"/>
      <c r="Y52" s="121"/>
      <c r="Z52" s="121"/>
      <c r="AA52" s="121"/>
      <c r="AB52" s="121"/>
      <c r="AC52" s="208"/>
      <c r="AD52" s="209"/>
      <c r="AE52" s="137"/>
      <c r="AF52" s="121"/>
    </row>
    <row r="53" spans="1:34" x14ac:dyDescent="0.25">
      <c r="A53" s="714" t="s">
        <v>1014</v>
      </c>
      <c r="B53" s="714"/>
      <c r="C53" s="133"/>
      <c r="D53" s="133"/>
      <c r="E53" s="133"/>
      <c r="F53" s="120"/>
      <c r="G53" s="120"/>
      <c r="H53" s="120"/>
      <c r="I53" s="135"/>
      <c r="J53" s="152"/>
      <c r="K53" s="145"/>
      <c r="L53" s="146"/>
      <c r="M53" s="147"/>
      <c r="N53" s="146"/>
      <c r="O53" s="146"/>
      <c r="P53" s="148"/>
      <c r="Q53" s="149"/>
      <c r="R53" s="149"/>
      <c r="S53" s="150"/>
      <c r="T53" s="57"/>
      <c r="U53" s="121"/>
      <c r="V53" s="121"/>
      <c r="W53" s="121"/>
      <c r="X53" s="121"/>
      <c r="Y53" s="57"/>
      <c r="Z53" s="57"/>
      <c r="AA53" s="57"/>
      <c r="AB53" s="121"/>
      <c r="AC53" s="121"/>
      <c r="AD53" s="208"/>
      <c r="AE53" s="209"/>
      <c r="AF53" s="137"/>
      <c r="AG53" s="121"/>
    </row>
    <row r="54" spans="1:34" x14ac:dyDescent="0.25">
      <c r="A54" s="715" t="s">
        <v>714</v>
      </c>
      <c r="B54" s="715"/>
      <c r="C54" s="715"/>
      <c r="D54" s="715"/>
      <c r="E54" s="715"/>
      <c r="F54" s="715"/>
      <c r="G54" s="715"/>
      <c r="H54" s="120"/>
      <c r="I54" s="135"/>
      <c r="J54" s="152"/>
      <c r="K54" s="145"/>
      <c r="L54" s="146"/>
      <c r="M54" s="147"/>
      <c r="N54" s="146"/>
      <c r="O54" s="146"/>
      <c r="P54" s="148"/>
      <c r="Q54" s="149"/>
      <c r="R54" s="149"/>
      <c r="S54" s="150"/>
      <c r="T54" s="57"/>
      <c r="U54" s="121"/>
      <c r="V54" s="121"/>
      <c r="W54" s="121"/>
      <c r="X54" s="121"/>
      <c r="Y54" s="57"/>
      <c r="Z54" s="57"/>
      <c r="AA54" s="57"/>
      <c r="AB54" s="121"/>
      <c r="AC54" s="121"/>
      <c r="AD54" s="208"/>
      <c r="AE54" s="209"/>
      <c r="AF54" s="137"/>
      <c r="AG54" s="121"/>
    </row>
    <row r="55" spans="1:34" x14ac:dyDescent="0.25">
      <c r="A55" s="181"/>
      <c r="B55" s="185"/>
      <c r="C55" s="185"/>
      <c r="D55" s="222"/>
      <c r="E55" s="222"/>
      <c r="F55" s="222"/>
      <c r="G55" s="223"/>
      <c r="H55" s="120"/>
      <c r="I55" s="135"/>
      <c r="J55" s="152"/>
      <c r="K55" s="145"/>
      <c r="L55" s="146"/>
      <c r="M55" s="147"/>
      <c r="N55" s="146"/>
      <c r="O55" s="146"/>
      <c r="P55" s="148"/>
      <c r="Q55" s="149"/>
      <c r="R55" s="149"/>
      <c r="S55" s="150"/>
      <c r="T55" s="57"/>
      <c r="U55" s="121"/>
      <c r="V55" s="121"/>
      <c r="W55" s="121"/>
      <c r="X55" s="121"/>
      <c r="Y55" s="57"/>
      <c r="Z55" s="57"/>
      <c r="AA55" s="57"/>
      <c r="AB55" s="121"/>
      <c r="AC55" s="121"/>
      <c r="AD55" s="208"/>
      <c r="AE55" s="209"/>
      <c r="AF55" s="137"/>
      <c r="AG55" s="121"/>
    </row>
    <row r="56" spans="1:34" ht="15" customHeight="1" x14ac:dyDescent="0.25">
      <c r="A56" s="716" t="s">
        <v>1019</v>
      </c>
      <c r="B56" s="717"/>
      <c r="C56" s="717"/>
      <c r="D56" s="717"/>
      <c r="E56" s="717"/>
      <c r="F56" s="717"/>
      <c r="G56" s="717"/>
      <c r="H56" s="718"/>
      <c r="I56" s="135"/>
      <c r="J56" s="153"/>
      <c r="K56" s="145"/>
      <c r="L56" s="146"/>
      <c r="M56" s="147"/>
      <c r="N56" s="146"/>
      <c r="O56" s="146"/>
      <c r="P56" s="148"/>
      <c r="Q56" s="149"/>
      <c r="R56" s="149"/>
      <c r="S56" s="150"/>
      <c r="T56" s="57"/>
      <c r="U56" s="121"/>
      <c r="V56" s="121"/>
      <c r="W56" s="121"/>
      <c r="X56" s="121"/>
      <c r="Y56" s="57"/>
      <c r="Z56" s="57"/>
      <c r="AA56" s="57"/>
      <c r="AB56" s="121"/>
      <c r="AC56" s="121"/>
      <c r="AD56" s="208"/>
      <c r="AE56" s="209"/>
      <c r="AF56" s="137"/>
      <c r="AG56" s="121"/>
    </row>
    <row r="57" spans="1:34" ht="30" x14ac:dyDescent="0.25">
      <c r="A57" s="537" t="s">
        <v>792</v>
      </c>
      <c r="B57" s="537" t="s">
        <v>793</v>
      </c>
      <c r="C57" s="537" t="s">
        <v>794</v>
      </c>
      <c r="D57" s="537" t="s">
        <v>547</v>
      </c>
      <c r="E57" s="537" t="s">
        <v>795</v>
      </c>
      <c r="F57" s="537" t="s">
        <v>796</v>
      </c>
      <c r="G57" s="537" t="s">
        <v>797</v>
      </c>
      <c r="H57" s="550" t="s">
        <v>786</v>
      </c>
      <c r="I57" s="154"/>
      <c r="J57" s="154"/>
      <c r="K57" s="154"/>
      <c r="L57" s="154"/>
      <c r="M57" s="154"/>
      <c r="N57" s="154"/>
      <c r="O57" s="121"/>
      <c r="P57" s="121"/>
      <c r="Q57" s="154"/>
      <c r="R57" s="121"/>
      <c r="S57" s="154"/>
      <c r="T57" s="154"/>
      <c r="U57" s="154"/>
      <c r="V57" s="121"/>
      <c r="W57" s="121"/>
      <c r="X57" s="121"/>
      <c r="Y57" s="57"/>
      <c r="Z57" s="57"/>
      <c r="AA57" s="57"/>
      <c r="AB57" s="121"/>
      <c r="AC57" s="121"/>
      <c r="AD57" s="208"/>
      <c r="AE57" s="209"/>
      <c r="AF57" s="137"/>
      <c r="AG57" s="121"/>
    </row>
    <row r="58" spans="1:34" x14ac:dyDescent="0.25">
      <c r="A58" s="330" t="s">
        <v>524</v>
      </c>
      <c r="B58" s="542">
        <v>861</v>
      </c>
      <c r="C58" s="278">
        <v>7266700</v>
      </c>
      <c r="D58" s="542">
        <v>436</v>
      </c>
      <c r="E58" s="551">
        <v>1.2012342957901698E-2</v>
      </c>
      <c r="F58" s="278">
        <v>3661000</v>
      </c>
      <c r="G58" s="551">
        <v>5.6303316470560744E-4</v>
      </c>
      <c r="H58" s="451">
        <v>0.50638792102206731</v>
      </c>
      <c r="I58" s="155"/>
      <c r="J58" s="155"/>
      <c r="K58" s="156"/>
      <c r="L58" s="156"/>
      <c r="M58" s="156"/>
      <c r="N58" s="156"/>
      <c r="O58" s="156"/>
      <c r="P58" s="156"/>
      <c r="Q58" s="156"/>
      <c r="R58" s="156"/>
      <c r="S58" s="156"/>
      <c r="T58" s="156"/>
      <c r="U58" s="156"/>
      <c r="V58" s="156"/>
      <c r="W58" s="156"/>
      <c r="X58" s="156"/>
      <c r="Y58" s="156"/>
      <c r="Z58" s="156"/>
      <c r="AA58" s="156"/>
      <c r="AB58" s="156"/>
      <c r="AC58" s="156"/>
      <c r="AD58" s="156"/>
      <c r="AE58" s="209"/>
      <c r="AF58" s="137"/>
      <c r="AG58" s="121"/>
      <c r="AH58" s="156"/>
    </row>
    <row r="59" spans="1:34" ht="16.5" customHeight="1" x14ac:dyDescent="0.25">
      <c r="A59" s="330" t="s">
        <v>1026</v>
      </c>
      <c r="B59" s="542">
        <v>17390</v>
      </c>
      <c r="C59" s="278">
        <v>68557219</v>
      </c>
      <c r="D59" s="542">
        <v>11835</v>
      </c>
      <c r="E59" s="551">
        <v>0.32606898831827197</v>
      </c>
      <c r="F59" s="278">
        <v>39194667.561000012</v>
      </c>
      <c r="G59" s="551">
        <v>6.0278333014078256E-3</v>
      </c>
      <c r="H59" s="451">
        <v>0.68056354226566995</v>
      </c>
      <c r="I59" s="155"/>
      <c r="J59" s="155"/>
      <c r="K59" s="156"/>
      <c r="L59" s="156"/>
      <c r="M59" s="156"/>
      <c r="N59" s="156"/>
      <c r="O59" s="121"/>
      <c r="P59" s="121"/>
      <c r="Q59" s="155"/>
      <c r="R59" s="121"/>
      <c r="S59" s="157"/>
      <c r="T59" s="157"/>
      <c r="U59" s="155"/>
      <c r="V59" s="57"/>
      <c r="W59" s="57"/>
      <c r="X59" s="57"/>
      <c r="Y59" s="57"/>
      <c r="Z59" s="57"/>
      <c r="AA59" s="57"/>
      <c r="AB59" s="121"/>
      <c r="AC59" s="121"/>
      <c r="AD59" s="208"/>
      <c r="AE59" s="209"/>
      <c r="AF59" s="137"/>
      <c r="AG59" s="121"/>
    </row>
    <row r="60" spans="1:34" ht="16.5" customHeight="1" x14ac:dyDescent="0.25">
      <c r="A60" s="330" t="s">
        <v>860</v>
      </c>
      <c r="B60" s="542">
        <v>93</v>
      </c>
      <c r="C60" s="278">
        <v>22058580</v>
      </c>
      <c r="D60" s="542">
        <v>67</v>
      </c>
      <c r="E60" s="551">
        <v>1.8459334361913158E-3</v>
      </c>
      <c r="F60" s="278">
        <v>6671394</v>
      </c>
      <c r="G60" s="551">
        <v>1.0260082154651738E-3</v>
      </c>
      <c r="H60" s="451">
        <v>0.72043010752688175</v>
      </c>
      <c r="I60" s="155"/>
      <c r="J60" s="155"/>
      <c r="K60" s="156"/>
      <c r="L60" s="156"/>
      <c r="M60" s="156"/>
      <c r="N60" s="156"/>
      <c r="O60" s="121"/>
      <c r="P60" s="121"/>
      <c r="Q60" s="155"/>
      <c r="R60" s="121"/>
      <c r="S60" s="157"/>
      <c r="T60" s="157"/>
      <c r="U60" s="155"/>
      <c r="V60" s="57"/>
      <c r="W60" s="57"/>
      <c r="X60" s="57"/>
      <c r="Y60" s="57"/>
      <c r="Z60" s="57"/>
      <c r="AA60" s="57"/>
      <c r="AB60" s="121"/>
      <c r="AC60" s="121"/>
      <c r="AD60" s="208"/>
      <c r="AE60" s="209"/>
      <c r="AF60" s="137"/>
      <c r="AG60" s="121"/>
    </row>
    <row r="61" spans="1:34" x14ac:dyDescent="0.25">
      <c r="A61" s="330" t="s">
        <v>861</v>
      </c>
      <c r="B61" s="542">
        <v>189</v>
      </c>
      <c r="C61" s="278">
        <v>73010683</v>
      </c>
      <c r="D61" s="542">
        <v>101</v>
      </c>
      <c r="E61" s="551">
        <v>2.7826757769451181E-3</v>
      </c>
      <c r="F61" s="278">
        <v>23217406.009999998</v>
      </c>
      <c r="G61" s="551">
        <v>3.5706554444319282E-3</v>
      </c>
      <c r="H61" s="451">
        <v>0.53439153439153442</v>
      </c>
      <c r="I61" s="155"/>
      <c r="J61" s="155"/>
      <c r="K61" s="156"/>
      <c r="L61" s="156"/>
      <c r="M61" s="156"/>
      <c r="N61" s="156"/>
      <c r="O61" s="121"/>
      <c r="P61" s="121"/>
      <c r="Q61" s="155"/>
      <c r="R61" s="121"/>
      <c r="S61" s="157"/>
      <c r="T61" s="157"/>
      <c r="U61" s="155"/>
      <c r="V61" s="57"/>
      <c r="W61" s="57"/>
      <c r="X61" s="57"/>
      <c r="Y61" s="57"/>
      <c r="Z61" s="57"/>
      <c r="AA61" s="57"/>
      <c r="AB61" s="121"/>
      <c r="AC61" s="121"/>
      <c r="AD61" s="208"/>
      <c r="AE61" s="209"/>
      <c r="AF61" s="137"/>
      <c r="AG61" s="121"/>
    </row>
    <row r="62" spans="1:34" ht="15" customHeight="1" x14ac:dyDescent="0.25">
      <c r="A62" s="330" t="s">
        <v>862</v>
      </c>
      <c r="B62" s="542">
        <v>14</v>
      </c>
      <c r="C62" s="278">
        <v>6315500</v>
      </c>
      <c r="D62" s="542">
        <v>6</v>
      </c>
      <c r="E62" s="551">
        <v>1.6530747189772978E-4</v>
      </c>
      <c r="F62" s="278">
        <v>3213100</v>
      </c>
      <c r="G62" s="551">
        <v>4.9414964805123934E-4</v>
      </c>
      <c r="H62" s="451">
        <v>0.42857142857142855</v>
      </c>
      <c r="I62" s="155"/>
      <c r="J62" s="155"/>
      <c r="K62" s="156"/>
      <c r="L62" s="156"/>
      <c r="M62" s="156"/>
      <c r="N62" s="156"/>
      <c r="O62" s="121"/>
      <c r="P62" s="121"/>
      <c r="Q62" s="155"/>
      <c r="R62" s="121"/>
      <c r="S62" s="157"/>
      <c r="T62" s="157"/>
      <c r="U62" s="155"/>
      <c r="V62" s="57"/>
      <c r="W62" s="57"/>
      <c r="X62" s="57"/>
      <c r="Y62" s="57"/>
      <c r="Z62" s="57"/>
      <c r="AA62" s="57"/>
      <c r="AB62" s="121"/>
      <c r="AC62" s="121"/>
      <c r="AD62" s="208"/>
      <c r="AE62" s="209"/>
      <c r="AF62" s="137"/>
      <c r="AG62" s="121"/>
    </row>
    <row r="63" spans="1:34" x14ac:dyDescent="0.25">
      <c r="A63" s="330" t="s">
        <v>525</v>
      </c>
      <c r="B63" s="542">
        <v>77</v>
      </c>
      <c r="C63" s="278">
        <v>69465000</v>
      </c>
      <c r="D63" s="542">
        <v>29</v>
      </c>
      <c r="E63" s="551">
        <v>7.989861141723606E-4</v>
      </c>
      <c r="F63" s="278">
        <v>34000000</v>
      </c>
      <c r="G63" s="551">
        <v>5.2289340617292139E-3</v>
      </c>
      <c r="H63" s="451">
        <v>0.37662337662337664</v>
      </c>
      <c r="I63" s="155"/>
      <c r="J63" s="155"/>
      <c r="K63" s="156"/>
      <c r="L63" s="156"/>
      <c r="M63" s="156"/>
      <c r="N63" s="156"/>
      <c r="O63" s="121"/>
      <c r="P63" s="121"/>
      <c r="Q63" s="155"/>
      <c r="R63" s="121"/>
      <c r="S63" s="157"/>
      <c r="T63" s="157"/>
      <c r="U63" s="155"/>
      <c r="V63" s="57"/>
      <c r="W63" s="57"/>
      <c r="X63" s="57"/>
      <c r="Y63" s="57"/>
      <c r="Z63" s="57"/>
      <c r="AA63" s="57"/>
      <c r="AB63" s="121"/>
      <c r="AC63" s="121"/>
      <c r="AD63" s="208"/>
      <c r="AE63" s="209"/>
      <c r="AF63" s="137"/>
      <c r="AG63" s="121"/>
    </row>
    <row r="64" spans="1:34" x14ac:dyDescent="0.25">
      <c r="A64" s="330" t="s">
        <v>526</v>
      </c>
      <c r="B64" s="542">
        <v>116</v>
      </c>
      <c r="C64" s="278">
        <v>1049700</v>
      </c>
      <c r="D64" s="542">
        <v>101</v>
      </c>
      <c r="E64" s="551">
        <v>2.7826757769451181E-3</v>
      </c>
      <c r="F64" s="278">
        <v>914300</v>
      </c>
      <c r="G64" s="551">
        <v>1.4061218860703001E-4</v>
      </c>
      <c r="H64" s="451">
        <v>0.87068965517241381</v>
      </c>
      <c r="I64" s="155"/>
      <c r="J64" s="155"/>
      <c r="K64" s="156"/>
      <c r="L64" s="156"/>
      <c r="M64" s="156"/>
      <c r="N64" s="156"/>
      <c r="O64" s="121"/>
      <c r="P64" s="121"/>
      <c r="Q64" s="155"/>
      <c r="R64" s="121"/>
      <c r="S64" s="157"/>
      <c r="T64" s="157"/>
      <c r="U64" s="155"/>
      <c r="V64" s="57"/>
      <c r="W64" s="57"/>
      <c r="X64" s="57"/>
      <c r="Y64" s="57"/>
      <c r="Z64" s="57"/>
      <c r="AA64" s="57"/>
      <c r="AB64" s="121"/>
      <c r="AC64" s="121"/>
      <c r="AD64" s="208"/>
      <c r="AE64" s="209"/>
      <c r="AF64" s="137"/>
      <c r="AG64" s="121"/>
    </row>
    <row r="65" spans="1:33" x14ac:dyDescent="0.25">
      <c r="A65" s="330" t="s">
        <v>527</v>
      </c>
      <c r="B65" s="542">
        <v>119</v>
      </c>
      <c r="C65" s="278">
        <v>19811626.710000001</v>
      </c>
      <c r="D65" s="542">
        <v>35</v>
      </c>
      <c r="E65" s="551">
        <v>9.6429358607009032E-4</v>
      </c>
      <c r="F65" s="278">
        <v>6179500</v>
      </c>
      <c r="G65" s="551">
        <v>9.5035876571928463E-4</v>
      </c>
      <c r="H65" s="451">
        <v>0.29411764705882354</v>
      </c>
      <c r="I65" s="155"/>
      <c r="J65" s="155"/>
      <c r="K65" s="156"/>
      <c r="L65" s="156"/>
      <c r="M65" s="156"/>
      <c r="N65" s="156"/>
      <c r="O65" s="121"/>
      <c r="P65" s="121"/>
      <c r="Q65" s="155"/>
      <c r="R65" s="121"/>
      <c r="S65" s="157"/>
      <c r="T65" s="157"/>
      <c r="U65" s="155"/>
      <c r="V65" s="57"/>
      <c r="W65" s="57"/>
      <c r="X65" s="57"/>
      <c r="Y65" s="57"/>
      <c r="Z65" s="57"/>
      <c r="AA65" s="57"/>
      <c r="AB65" s="121"/>
      <c r="AC65" s="121"/>
      <c r="AD65" s="208"/>
      <c r="AE65" s="209"/>
      <c r="AF65" s="137"/>
      <c r="AG65" s="121"/>
    </row>
    <row r="66" spans="1:33" x14ac:dyDescent="0.25">
      <c r="A66" s="330" t="s">
        <v>528</v>
      </c>
      <c r="B66" s="542">
        <v>1941</v>
      </c>
      <c r="C66" s="278">
        <v>16254775</v>
      </c>
      <c r="D66" s="542">
        <v>1466</v>
      </c>
      <c r="E66" s="551">
        <v>4.0390125633678643E-2</v>
      </c>
      <c r="F66" s="278">
        <v>12405800</v>
      </c>
      <c r="G66" s="551">
        <v>1.9079150053823613E-3</v>
      </c>
      <c r="H66" s="451">
        <v>0.75528078310149405</v>
      </c>
      <c r="I66" s="155"/>
      <c r="J66" s="155"/>
      <c r="K66" s="156"/>
      <c r="L66" s="156"/>
      <c r="M66" s="156"/>
      <c r="N66" s="156"/>
      <c r="O66" s="121"/>
      <c r="P66" s="121"/>
      <c r="Q66" s="155"/>
      <c r="R66" s="121"/>
      <c r="S66" s="157"/>
      <c r="T66" s="157"/>
      <c r="U66" s="155"/>
      <c r="V66" s="57"/>
      <c r="W66" s="57"/>
      <c r="X66" s="57"/>
      <c r="Y66" s="57"/>
      <c r="Z66" s="57"/>
      <c r="AA66" s="57"/>
      <c r="AB66" s="121"/>
      <c r="AC66" s="121"/>
      <c r="AD66" s="208"/>
      <c r="AE66" s="209"/>
      <c r="AF66" s="137"/>
      <c r="AG66" s="121"/>
    </row>
    <row r="67" spans="1:33" x14ac:dyDescent="0.25">
      <c r="A67" s="330" t="s">
        <v>529</v>
      </c>
      <c r="B67" s="542">
        <v>1437</v>
      </c>
      <c r="C67" s="278">
        <v>221645379</v>
      </c>
      <c r="D67" s="542">
        <v>639</v>
      </c>
      <c r="E67" s="551">
        <v>1.7605245757108222E-2</v>
      </c>
      <c r="F67" s="278">
        <v>117046173</v>
      </c>
      <c r="G67" s="551">
        <v>1.8000785905727949E-2</v>
      </c>
      <c r="H67" s="451">
        <v>0.44467640918580376</v>
      </c>
      <c r="I67" s="155"/>
      <c r="J67" s="155"/>
      <c r="K67" s="156"/>
      <c r="L67" s="156"/>
      <c r="M67" s="156"/>
      <c r="N67" s="156"/>
      <c r="O67" s="121"/>
      <c r="P67" s="121"/>
      <c r="Q67" s="155"/>
      <c r="R67" s="121"/>
      <c r="S67" s="157"/>
      <c r="T67" s="157"/>
      <c r="U67" s="155"/>
      <c r="V67" s="57"/>
      <c r="W67" s="57"/>
      <c r="X67" s="57"/>
      <c r="Y67" s="57"/>
      <c r="Z67" s="57"/>
      <c r="AA67" s="57"/>
      <c r="AB67" s="121"/>
      <c r="AC67" s="121"/>
      <c r="AD67" s="208"/>
      <c r="AE67" s="209"/>
      <c r="AF67" s="137"/>
      <c r="AG67" s="121"/>
    </row>
    <row r="68" spans="1:33" x14ac:dyDescent="0.25">
      <c r="A68" s="330" t="s">
        <v>863</v>
      </c>
      <c r="B68" s="542">
        <v>31</v>
      </c>
      <c r="C68" s="278">
        <v>38101600</v>
      </c>
      <c r="D68" s="542">
        <v>16</v>
      </c>
      <c r="E68" s="551">
        <v>4.4081992506061276E-4</v>
      </c>
      <c r="F68" s="278">
        <v>19999200</v>
      </c>
      <c r="G68" s="551">
        <v>3.0757205319804381E-3</v>
      </c>
      <c r="H68" s="451">
        <v>0.5161290322580645</v>
      </c>
      <c r="I68" s="155"/>
      <c r="J68" s="155"/>
      <c r="K68" s="156"/>
      <c r="L68" s="156"/>
      <c r="M68" s="156"/>
      <c r="N68" s="156"/>
      <c r="O68" s="121"/>
      <c r="P68" s="121"/>
      <c r="Q68" s="155"/>
      <c r="R68" s="121"/>
      <c r="S68" s="157"/>
      <c r="T68" s="157"/>
      <c r="U68" s="155"/>
      <c r="V68" s="57"/>
      <c r="W68" s="57"/>
      <c r="X68" s="57"/>
      <c r="Y68" s="57"/>
      <c r="Z68" s="57"/>
      <c r="AA68" s="57"/>
      <c r="AB68" s="121"/>
      <c r="AC68" s="121"/>
      <c r="AD68" s="208"/>
      <c r="AE68" s="209"/>
      <c r="AF68" s="137"/>
      <c r="AG68" s="121"/>
    </row>
    <row r="69" spans="1:33" x14ac:dyDescent="0.25">
      <c r="A69" s="330" t="s">
        <v>864</v>
      </c>
      <c r="B69" s="542">
        <v>29</v>
      </c>
      <c r="C69" s="278">
        <v>20968400</v>
      </c>
      <c r="D69" s="542">
        <v>12</v>
      </c>
      <c r="E69" s="551">
        <v>3.3061494379545955E-4</v>
      </c>
      <c r="F69" s="278">
        <v>8443500</v>
      </c>
      <c r="G69" s="551">
        <v>1.2985442573591357E-3</v>
      </c>
      <c r="H69" s="451">
        <v>0.41379310344827586</v>
      </c>
      <c r="I69" s="155"/>
      <c r="J69" s="155"/>
      <c r="K69" s="156"/>
      <c r="L69" s="156"/>
      <c r="M69" s="156"/>
      <c r="N69" s="156"/>
      <c r="O69" s="121"/>
      <c r="P69" s="121"/>
      <c r="Q69" s="155"/>
      <c r="R69" s="121"/>
      <c r="S69" s="157"/>
      <c r="T69" s="157"/>
      <c r="U69" s="155"/>
      <c r="V69" s="57"/>
      <c r="W69" s="57"/>
      <c r="X69" s="57"/>
      <c r="Y69" s="57"/>
      <c r="Z69" s="57"/>
      <c r="AA69" s="57"/>
      <c r="AB69" s="121"/>
      <c r="AC69" s="121"/>
      <c r="AD69" s="208"/>
      <c r="AE69" s="209"/>
      <c r="AF69" s="137"/>
      <c r="AG69" s="121"/>
    </row>
    <row r="70" spans="1:33" x14ac:dyDescent="0.25">
      <c r="A70" s="330" t="s">
        <v>530</v>
      </c>
      <c r="B70" s="542">
        <v>161</v>
      </c>
      <c r="C70" s="278">
        <v>359326700</v>
      </c>
      <c r="D70" s="542">
        <v>46</v>
      </c>
      <c r="E70" s="551">
        <v>1.2673572845492615E-3</v>
      </c>
      <c r="F70" s="278">
        <v>94640200</v>
      </c>
      <c r="G70" s="551">
        <v>1.455492251143721E-2</v>
      </c>
      <c r="H70" s="451">
        <v>0.2857142857142857</v>
      </c>
      <c r="I70" s="155"/>
      <c r="J70" s="155"/>
      <c r="K70" s="156"/>
      <c r="L70" s="156"/>
      <c r="M70" s="156"/>
      <c r="N70" s="156"/>
      <c r="O70" s="121"/>
      <c r="P70" s="121"/>
      <c r="Q70" s="155"/>
      <c r="R70" s="121"/>
      <c r="S70" s="157"/>
      <c r="T70" s="157"/>
      <c r="U70" s="155"/>
      <c r="V70" s="57"/>
      <c r="W70" s="57"/>
      <c r="X70" s="57"/>
      <c r="Y70" s="57"/>
      <c r="Z70" s="57"/>
      <c r="AA70" s="57"/>
      <c r="AB70" s="121"/>
      <c r="AC70" s="121"/>
      <c r="AD70" s="208"/>
      <c r="AE70" s="209"/>
      <c r="AF70" s="137"/>
      <c r="AG70" s="121"/>
    </row>
    <row r="71" spans="1:33" x14ac:dyDescent="0.25">
      <c r="A71" s="330" t="s">
        <v>531</v>
      </c>
      <c r="B71" s="542">
        <v>9386</v>
      </c>
      <c r="C71" s="278">
        <v>9884348527.8200035</v>
      </c>
      <c r="D71" s="542">
        <v>4317</v>
      </c>
      <c r="E71" s="551">
        <v>0.11893872603041658</v>
      </c>
      <c r="F71" s="278">
        <v>4049990807.730001</v>
      </c>
      <c r="G71" s="551">
        <v>0.62285690835969454</v>
      </c>
      <c r="H71" s="451">
        <v>0.45994033667163858</v>
      </c>
      <c r="I71" s="155"/>
      <c r="J71" s="155"/>
      <c r="K71" s="156"/>
      <c r="L71" s="156"/>
      <c r="M71" s="156"/>
      <c r="N71" s="156"/>
      <c r="O71" s="121"/>
      <c r="P71" s="121"/>
      <c r="Q71" s="155"/>
      <c r="R71" s="121"/>
      <c r="S71" s="157"/>
      <c r="T71" s="157"/>
      <c r="U71" s="155"/>
      <c r="V71" s="57"/>
      <c r="W71" s="57"/>
      <c r="X71" s="57"/>
      <c r="Y71" s="57"/>
      <c r="Z71" s="57"/>
      <c r="AA71" s="57"/>
      <c r="AB71" s="121"/>
      <c r="AC71" s="121"/>
      <c r="AD71" s="208"/>
      <c r="AE71" s="209"/>
      <c r="AF71" s="137"/>
      <c r="AG71" s="121"/>
    </row>
    <row r="72" spans="1:33" x14ac:dyDescent="0.25">
      <c r="A72" s="330" t="s">
        <v>545</v>
      </c>
      <c r="B72" s="542">
        <v>1112</v>
      </c>
      <c r="C72" s="278">
        <v>145075538.36000001</v>
      </c>
      <c r="D72" s="542">
        <v>399</v>
      </c>
      <c r="E72" s="551">
        <v>1.099294688119903E-2</v>
      </c>
      <c r="F72" s="278">
        <v>59054371.019999996</v>
      </c>
      <c r="G72" s="551">
        <v>9.082100356484487E-3</v>
      </c>
      <c r="H72" s="451">
        <v>0.35881294964028776</v>
      </c>
      <c r="I72" s="155"/>
      <c r="J72" s="155"/>
      <c r="K72" s="156"/>
      <c r="L72" s="156"/>
      <c r="M72" s="156"/>
      <c r="N72" s="156"/>
      <c r="O72" s="121"/>
      <c r="P72" s="121"/>
      <c r="Q72" s="155"/>
      <c r="R72" s="121"/>
      <c r="S72" s="157"/>
      <c r="T72" s="157"/>
      <c r="U72" s="155"/>
      <c r="V72" s="57"/>
      <c r="W72" s="57"/>
      <c r="X72" s="57"/>
      <c r="Y72" s="57"/>
      <c r="Z72" s="57"/>
      <c r="AA72" s="57"/>
      <c r="AB72" s="121"/>
      <c r="AC72" s="121"/>
      <c r="AD72" s="208"/>
      <c r="AE72" s="209"/>
      <c r="AF72" s="137"/>
      <c r="AG72" s="121"/>
    </row>
    <row r="73" spans="1:33" x14ac:dyDescent="0.25">
      <c r="A73" s="330" t="s">
        <v>935</v>
      </c>
      <c r="B73" s="542">
        <v>54</v>
      </c>
      <c r="C73" s="278">
        <v>42390900</v>
      </c>
      <c r="D73" s="542">
        <v>8</v>
      </c>
      <c r="E73" s="551">
        <v>2.2040996253030638E-4</v>
      </c>
      <c r="F73" s="278">
        <v>6942000</v>
      </c>
      <c r="G73" s="551">
        <v>1.0676253016624767E-3</v>
      </c>
      <c r="H73" s="451">
        <v>0.14814814814814814</v>
      </c>
      <c r="I73" s="155"/>
      <c r="J73" s="155"/>
      <c r="K73" s="156"/>
      <c r="L73" s="156"/>
      <c r="M73" s="156"/>
      <c r="N73" s="156"/>
      <c r="O73" s="121"/>
      <c r="P73" s="121"/>
      <c r="Q73" s="155"/>
      <c r="R73" s="121"/>
      <c r="S73" s="157"/>
      <c r="T73" s="157"/>
      <c r="U73" s="155"/>
      <c r="V73" s="57"/>
      <c r="W73" s="57"/>
      <c r="X73" s="57"/>
      <c r="Y73" s="57"/>
      <c r="Z73" s="57"/>
      <c r="AA73" s="57"/>
      <c r="AB73" s="121"/>
      <c r="AC73" s="121"/>
      <c r="AD73" s="208"/>
      <c r="AE73" s="209"/>
      <c r="AF73" s="137"/>
      <c r="AG73" s="121"/>
    </row>
    <row r="74" spans="1:33" x14ac:dyDescent="0.25">
      <c r="A74" s="330" t="s">
        <v>532</v>
      </c>
      <c r="B74" s="542">
        <v>152</v>
      </c>
      <c r="C74" s="278">
        <v>265614413.78999999</v>
      </c>
      <c r="D74" s="542">
        <v>80</v>
      </c>
      <c r="E74" s="551">
        <v>2.2040996253030638E-3</v>
      </c>
      <c r="F74" s="278">
        <v>148913400</v>
      </c>
      <c r="G74" s="551">
        <v>2.2901716161997269E-2</v>
      </c>
      <c r="H74" s="451">
        <v>0.52631578947368418</v>
      </c>
      <c r="I74" s="155"/>
      <c r="J74" s="155"/>
      <c r="K74" s="156"/>
      <c r="L74" s="156"/>
      <c r="M74" s="156"/>
      <c r="N74" s="156"/>
      <c r="O74" s="121"/>
      <c r="P74" s="121"/>
      <c r="Q74" s="155"/>
      <c r="R74" s="121"/>
      <c r="S74" s="157"/>
      <c r="T74" s="157"/>
      <c r="U74" s="155"/>
      <c r="V74" s="57"/>
      <c r="W74" s="57"/>
      <c r="X74" s="57"/>
      <c r="Y74" s="57"/>
      <c r="Z74" s="57"/>
      <c r="AA74" s="57"/>
      <c r="AB74" s="121"/>
      <c r="AC74" s="121"/>
      <c r="AD74" s="208"/>
      <c r="AE74" s="209"/>
      <c r="AF74" s="137"/>
      <c r="AG74" s="121"/>
    </row>
    <row r="75" spans="1:33" x14ac:dyDescent="0.25">
      <c r="A75" s="330" t="s">
        <v>533</v>
      </c>
      <c r="B75" s="542">
        <v>2109</v>
      </c>
      <c r="C75" s="278">
        <v>52904943.969999976</v>
      </c>
      <c r="D75" s="542">
        <v>1430</v>
      </c>
      <c r="E75" s="551">
        <v>3.9398280802292261E-2</v>
      </c>
      <c r="F75" s="278">
        <v>24499871.170000002</v>
      </c>
      <c r="G75" s="551">
        <v>3.7678885549644286E-3</v>
      </c>
      <c r="H75" s="451">
        <v>0.67804646752015174</v>
      </c>
      <c r="I75" s="155"/>
      <c r="J75" s="155"/>
      <c r="K75" s="156"/>
      <c r="L75" s="156"/>
      <c r="M75" s="156"/>
      <c r="N75" s="156"/>
      <c r="O75" s="121"/>
      <c r="P75" s="121"/>
      <c r="Q75" s="155"/>
      <c r="R75" s="121"/>
      <c r="S75" s="157"/>
      <c r="T75" s="157"/>
      <c r="U75" s="155"/>
      <c r="V75" s="57"/>
      <c r="W75" s="57"/>
      <c r="X75" s="57"/>
      <c r="Y75" s="57"/>
      <c r="Z75" s="57"/>
      <c r="AA75" s="57"/>
      <c r="AB75" s="121"/>
      <c r="AC75" s="121"/>
      <c r="AD75" s="208"/>
      <c r="AE75" s="209"/>
      <c r="AF75" s="137"/>
      <c r="AG75" s="121"/>
    </row>
    <row r="76" spans="1:33" x14ac:dyDescent="0.25">
      <c r="A76" s="330" t="s">
        <v>1027</v>
      </c>
      <c r="B76" s="542">
        <v>98</v>
      </c>
      <c r="C76" s="278">
        <v>652028681</v>
      </c>
      <c r="D76" s="542">
        <v>41</v>
      </c>
      <c r="E76" s="551">
        <v>1.12960105796782E-3</v>
      </c>
      <c r="F76" s="278">
        <v>217146420.88</v>
      </c>
      <c r="G76" s="551">
        <v>3.3395421074177055E-2</v>
      </c>
      <c r="H76" s="451">
        <v>0.41836734693877553</v>
      </c>
      <c r="I76" s="155"/>
      <c r="J76" s="155"/>
      <c r="K76" s="156"/>
      <c r="L76" s="156"/>
      <c r="M76" s="156"/>
      <c r="N76" s="156"/>
      <c r="O76" s="121"/>
      <c r="P76" s="121"/>
      <c r="Q76" s="155"/>
      <c r="R76" s="121"/>
      <c r="S76" s="157"/>
      <c r="T76" s="157"/>
      <c r="U76" s="155"/>
      <c r="V76" s="57"/>
      <c r="W76" s="57"/>
      <c r="X76" s="57"/>
      <c r="Y76" s="57"/>
      <c r="Z76" s="57"/>
      <c r="AA76" s="57"/>
      <c r="AB76" s="121"/>
      <c r="AC76" s="121"/>
      <c r="AD76" s="208"/>
      <c r="AE76" s="209"/>
      <c r="AF76" s="137"/>
      <c r="AG76" s="121"/>
    </row>
    <row r="77" spans="1:33" x14ac:dyDescent="0.25">
      <c r="A77" s="330" t="s">
        <v>865</v>
      </c>
      <c r="B77" s="542">
        <v>60</v>
      </c>
      <c r="C77" s="278">
        <v>4863871</v>
      </c>
      <c r="D77" s="542">
        <v>49</v>
      </c>
      <c r="E77" s="551">
        <v>1.3500110204981266E-3</v>
      </c>
      <c r="F77" s="278">
        <v>3752450</v>
      </c>
      <c r="G77" s="551">
        <v>5.7709745940987618E-4</v>
      </c>
      <c r="H77" s="451">
        <v>0.81666666666666665</v>
      </c>
      <c r="I77" s="155"/>
      <c r="J77" s="155"/>
      <c r="K77" s="156"/>
      <c r="L77" s="156"/>
      <c r="M77" s="156"/>
      <c r="N77" s="156"/>
      <c r="O77" s="121"/>
      <c r="P77" s="121"/>
      <c r="Q77" s="155"/>
      <c r="R77" s="121"/>
      <c r="S77" s="157"/>
      <c r="T77" s="157"/>
      <c r="U77" s="155"/>
      <c r="V77" s="57"/>
      <c r="W77" s="57"/>
      <c r="X77" s="57"/>
      <c r="Y77" s="57"/>
      <c r="Z77" s="57"/>
      <c r="AA77" s="57"/>
      <c r="AB77" s="121"/>
      <c r="AC77" s="121"/>
      <c r="AD77" s="208"/>
      <c r="AE77" s="209"/>
      <c r="AF77" s="137"/>
      <c r="AG77" s="121"/>
    </row>
    <row r="78" spans="1:33" x14ac:dyDescent="0.25">
      <c r="A78" s="330" t="s">
        <v>534</v>
      </c>
      <c r="B78" s="542">
        <v>308</v>
      </c>
      <c r="C78" s="278">
        <v>23980520.239999998</v>
      </c>
      <c r="D78" s="542">
        <v>119</v>
      </c>
      <c r="E78" s="551">
        <v>3.2785981926383074E-3</v>
      </c>
      <c r="F78" s="278">
        <v>10495809</v>
      </c>
      <c r="G78" s="551">
        <v>1.6141733289854129E-3</v>
      </c>
      <c r="H78" s="451">
        <v>0.38636363636363635</v>
      </c>
      <c r="I78" s="155"/>
      <c r="J78" s="155"/>
      <c r="K78" s="156"/>
      <c r="L78" s="156"/>
      <c r="M78" s="156"/>
      <c r="N78" s="156"/>
      <c r="O78" s="121"/>
      <c r="P78" s="121"/>
      <c r="Q78" s="155"/>
      <c r="R78" s="121"/>
      <c r="S78" s="157"/>
      <c r="T78" s="157"/>
      <c r="U78" s="155"/>
      <c r="V78" s="57"/>
      <c r="W78" s="57"/>
      <c r="X78" s="57"/>
      <c r="Y78" s="57"/>
      <c r="Z78" s="57"/>
      <c r="AA78" s="57"/>
      <c r="AB78" s="121"/>
      <c r="AC78" s="121"/>
      <c r="AD78" s="208"/>
      <c r="AE78" s="209"/>
      <c r="AF78" s="137"/>
      <c r="AG78" s="121"/>
    </row>
    <row r="79" spans="1:33" x14ac:dyDescent="0.25">
      <c r="A79" s="330" t="s">
        <v>1028</v>
      </c>
      <c r="B79" s="542">
        <v>13140</v>
      </c>
      <c r="C79" s="278">
        <v>598069839.13</v>
      </c>
      <c r="D79" s="542">
        <v>7392</v>
      </c>
      <c r="E79" s="551">
        <v>0.2036588053780031</v>
      </c>
      <c r="F79" s="278">
        <v>323155633.91999996</v>
      </c>
      <c r="G79" s="551">
        <v>4.969880886599954E-2</v>
      </c>
      <c r="H79" s="451">
        <v>0.56255707762557072</v>
      </c>
      <c r="I79" s="155"/>
      <c r="J79" s="155"/>
      <c r="K79" s="156"/>
      <c r="L79" s="156"/>
      <c r="M79" s="156"/>
      <c r="N79" s="156"/>
      <c r="O79" s="121"/>
      <c r="P79" s="121"/>
      <c r="Q79" s="155"/>
      <c r="R79" s="121"/>
      <c r="S79" s="157"/>
      <c r="T79" s="157"/>
      <c r="U79" s="155"/>
      <c r="V79" s="57"/>
      <c r="W79" s="57"/>
      <c r="X79" s="57"/>
      <c r="Y79" s="57"/>
      <c r="Z79" s="57"/>
      <c r="AA79" s="57"/>
      <c r="AB79" s="121"/>
      <c r="AC79" s="121"/>
      <c r="AD79" s="208"/>
      <c r="AE79" s="209"/>
      <c r="AF79" s="137"/>
      <c r="AG79" s="121"/>
    </row>
    <row r="80" spans="1:33" x14ac:dyDescent="0.25">
      <c r="A80" s="330" t="s">
        <v>1029</v>
      </c>
      <c r="B80" s="542">
        <v>1065</v>
      </c>
      <c r="C80" s="278">
        <v>1506455711.645</v>
      </c>
      <c r="D80" s="542">
        <v>590</v>
      </c>
      <c r="E80" s="551">
        <v>1.6255234736610096E-2</v>
      </c>
      <c r="F80" s="278">
        <v>783155280</v>
      </c>
      <c r="G80" s="551">
        <v>0.12044315644750235</v>
      </c>
      <c r="H80" s="451">
        <v>0.5539906103286385</v>
      </c>
      <c r="I80" s="155"/>
      <c r="J80" s="155"/>
      <c r="K80" s="156"/>
      <c r="L80" s="156"/>
      <c r="M80" s="156"/>
      <c r="N80" s="156"/>
      <c r="O80" s="121"/>
      <c r="P80" s="121"/>
      <c r="Q80" s="155"/>
      <c r="R80" s="121"/>
      <c r="S80" s="157"/>
      <c r="T80" s="157"/>
      <c r="U80" s="155"/>
      <c r="V80" s="57"/>
      <c r="W80" s="57"/>
      <c r="X80" s="57"/>
      <c r="Y80" s="57"/>
      <c r="Z80" s="57"/>
      <c r="AA80" s="57"/>
      <c r="AB80" s="121"/>
      <c r="AC80" s="121"/>
      <c r="AD80" s="208"/>
    </row>
    <row r="81" spans="1:34" x14ac:dyDescent="0.25">
      <c r="A81" s="330" t="s">
        <v>535</v>
      </c>
      <c r="B81" s="542">
        <v>716</v>
      </c>
      <c r="C81" s="278">
        <v>27064985.34</v>
      </c>
      <c r="D81" s="542">
        <v>473</v>
      </c>
      <c r="E81" s="551">
        <v>1.3031739034604363E-2</v>
      </c>
      <c r="F81" s="278">
        <v>17797452</v>
      </c>
      <c r="G81" s="551">
        <v>2.7371089110232566E-3</v>
      </c>
      <c r="H81" s="451">
        <v>0.66061452513966479</v>
      </c>
      <c r="I81" s="155"/>
      <c r="J81" s="155"/>
      <c r="K81" s="156"/>
      <c r="L81" s="156"/>
      <c r="M81" s="156"/>
      <c r="N81" s="156"/>
      <c r="O81" s="121"/>
      <c r="P81" s="121"/>
      <c r="Q81" s="155"/>
      <c r="R81" s="121"/>
      <c r="S81" s="157"/>
      <c r="T81" s="157"/>
      <c r="U81" s="155"/>
      <c r="V81" s="57"/>
      <c r="W81" s="57"/>
      <c r="X81" s="57"/>
      <c r="Y81" s="57"/>
      <c r="Z81" s="57"/>
      <c r="AA81" s="57"/>
      <c r="AB81" s="121"/>
      <c r="AC81" s="121"/>
      <c r="AD81" s="208"/>
    </row>
    <row r="82" spans="1:34" x14ac:dyDescent="0.25">
      <c r="A82" s="330" t="s">
        <v>536</v>
      </c>
      <c r="B82" s="542">
        <v>5097</v>
      </c>
      <c r="C82" s="278">
        <v>546675153</v>
      </c>
      <c r="D82" s="542">
        <v>2435</v>
      </c>
      <c r="E82" s="551">
        <v>6.7087282345162008E-2</v>
      </c>
      <c r="F82" s="278">
        <v>179644877.48160002</v>
      </c>
      <c r="G82" s="551">
        <v>2.7627977025844404E-2</v>
      </c>
      <c r="H82" s="451">
        <v>0.47773199921522463</v>
      </c>
      <c r="I82" s="155"/>
      <c r="J82" s="155"/>
      <c r="K82" s="156"/>
      <c r="L82" s="156"/>
      <c r="M82" s="156"/>
      <c r="N82" s="156"/>
      <c r="O82" s="121"/>
      <c r="P82" s="121"/>
      <c r="Q82" s="155"/>
      <c r="R82" s="121"/>
      <c r="S82" s="157"/>
      <c r="T82" s="157"/>
      <c r="U82" s="155"/>
      <c r="V82" s="57"/>
      <c r="W82" s="57"/>
      <c r="X82" s="57"/>
      <c r="Y82" s="57"/>
      <c r="Z82" s="57"/>
      <c r="AA82" s="57"/>
      <c r="AB82" s="121"/>
      <c r="AC82" s="121"/>
      <c r="AD82" s="208"/>
    </row>
    <row r="83" spans="1:34" x14ac:dyDescent="0.25">
      <c r="A83" s="330" t="s">
        <v>866</v>
      </c>
      <c r="B83" s="542">
        <v>400</v>
      </c>
      <c r="C83" s="278">
        <v>34937281</v>
      </c>
      <c r="D83" s="542">
        <v>223</v>
      </c>
      <c r="E83" s="551">
        <v>6.1439277055322901E-3</v>
      </c>
      <c r="F83" s="278">
        <v>18760200</v>
      </c>
      <c r="G83" s="551">
        <v>2.8851720230838943E-3</v>
      </c>
      <c r="H83" s="451">
        <v>0.5575</v>
      </c>
      <c r="I83" s="155"/>
      <c r="J83" s="155"/>
      <c r="K83" s="156"/>
      <c r="L83" s="156"/>
      <c r="M83" s="156"/>
      <c r="N83" s="156"/>
      <c r="O83" s="121"/>
      <c r="P83" s="121"/>
      <c r="Q83" s="155"/>
      <c r="R83" s="121"/>
      <c r="S83" s="157"/>
      <c r="T83" s="157"/>
      <c r="U83" s="155"/>
      <c r="V83" s="57"/>
      <c r="W83" s="57"/>
      <c r="X83" s="57"/>
      <c r="Y83" s="57"/>
      <c r="Z83" s="57"/>
      <c r="AA83" s="57"/>
      <c r="AB83" s="121"/>
      <c r="AC83" s="121"/>
      <c r="AD83" s="208"/>
    </row>
    <row r="84" spans="1:34" x14ac:dyDescent="0.25">
      <c r="A84" s="330" t="s">
        <v>867</v>
      </c>
      <c r="B84" s="542">
        <v>152</v>
      </c>
      <c r="C84" s="278">
        <v>1375439</v>
      </c>
      <c r="D84" s="542">
        <v>84</v>
      </c>
      <c r="E84" s="551">
        <v>2.3143046065682168E-3</v>
      </c>
      <c r="F84" s="278">
        <v>792600</v>
      </c>
      <c r="G84" s="551">
        <v>1.2189568050960515E-4</v>
      </c>
      <c r="H84" s="451">
        <v>0.55263157894736847</v>
      </c>
      <c r="I84" s="155"/>
      <c r="J84" s="155"/>
      <c r="K84" s="156"/>
      <c r="L84" s="156"/>
      <c r="M84" s="156"/>
      <c r="N84" s="156"/>
      <c r="O84" s="121"/>
      <c r="P84" s="121"/>
      <c r="Q84" s="155"/>
      <c r="R84" s="121"/>
      <c r="S84" s="157"/>
      <c r="T84" s="157"/>
      <c r="U84" s="155"/>
      <c r="V84" s="57"/>
      <c r="W84" s="57"/>
      <c r="X84" s="57"/>
      <c r="Y84" s="57"/>
      <c r="Z84" s="57"/>
      <c r="AA84" s="57"/>
      <c r="AB84" s="121"/>
      <c r="AC84" s="121"/>
      <c r="AD84" s="208"/>
    </row>
    <row r="85" spans="1:34" x14ac:dyDescent="0.25">
      <c r="A85" s="330" t="s">
        <v>537</v>
      </c>
      <c r="B85" s="542">
        <v>3032</v>
      </c>
      <c r="C85" s="278">
        <v>25707617</v>
      </c>
      <c r="D85" s="542">
        <v>1714</v>
      </c>
      <c r="E85" s="551">
        <v>4.7222834472118141E-2</v>
      </c>
      <c r="F85" s="278">
        <v>14519700</v>
      </c>
      <c r="G85" s="551">
        <v>2.233016291061461E-3</v>
      </c>
      <c r="H85" s="451">
        <v>0.56530343007915562</v>
      </c>
      <c r="I85" s="155"/>
      <c r="J85" s="155"/>
      <c r="K85" s="156"/>
      <c r="L85" s="156"/>
      <c r="M85" s="156"/>
      <c r="N85" s="156"/>
      <c r="O85" s="121"/>
      <c r="P85" s="121"/>
      <c r="Q85" s="155"/>
      <c r="R85" s="121"/>
      <c r="S85" s="157"/>
      <c r="T85" s="157"/>
      <c r="U85" s="155"/>
      <c r="V85" s="57"/>
      <c r="W85" s="57"/>
      <c r="X85" s="57"/>
      <c r="Y85" s="57"/>
      <c r="Z85" s="57"/>
      <c r="AA85" s="57"/>
      <c r="AB85" s="121"/>
      <c r="AC85" s="121"/>
      <c r="AD85" s="208"/>
    </row>
    <row r="86" spans="1:34" x14ac:dyDescent="0.25">
      <c r="A86" s="330" t="s">
        <v>538</v>
      </c>
      <c r="B86" s="542">
        <v>234</v>
      </c>
      <c r="C86" s="278">
        <v>103324134</v>
      </c>
      <c r="D86" s="542">
        <v>84</v>
      </c>
      <c r="E86" s="551">
        <v>2.3143046065682168E-3</v>
      </c>
      <c r="F86" s="278">
        <v>41787100</v>
      </c>
      <c r="G86" s="551">
        <v>6.4265291332613189E-3</v>
      </c>
      <c r="H86" s="451">
        <v>0.35897435897435898</v>
      </c>
      <c r="I86" s="155"/>
      <c r="J86" s="155"/>
      <c r="K86" s="156"/>
      <c r="L86" s="156"/>
      <c r="M86" s="156"/>
      <c r="N86" s="156"/>
      <c r="O86" s="121"/>
      <c r="P86" s="121"/>
      <c r="Q86" s="155"/>
      <c r="R86" s="121"/>
      <c r="S86" s="157"/>
      <c r="T86" s="157"/>
      <c r="U86" s="155"/>
      <c r="V86" s="57"/>
      <c r="W86" s="57"/>
      <c r="X86" s="57"/>
      <c r="Y86" s="57"/>
      <c r="Z86" s="57"/>
      <c r="AA86" s="57"/>
      <c r="AB86" s="121"/>
      <c r="AC86" s="121"/>
      <c r="AD86" s="208"/>
    </row>
    <row r="87" spans="1:34" x14ac:dyDescent="0.25">
      <c r="A87" s="330" t="s">
        <v>539</v>
      </c>
      <c r="B87" s="542">
        <v>255</v>
      </c>
      <c r="C87" s="278">
        <v>2356900</v>
      </c>
      <c r="D87" s="542">
        <v>139</v>
      </c>
      <c r="E87" s="551">
        <v>3.8296230989640734E-3</v>
      </c>
      <c r="F87" s="278">
        <v>1319100</v>
      </c>
      <c r="G87" s="551">
        <v>2.0286726237726487E-4</v>
      </c>
      <c r="H87" s="451">
        <v>0.54509803921568623</v>
      </c>
      <c r="I87" s="155"/>
      <c r="J87" s="155"/>
      <c r="K87" s="156"/>
      <c r="L87" s="156"/>
      <c r="M87" s="156"/>
      <c r="N87" s="156"/>
      <c r="O87" s="121"/>
      <c r="P87" s="121"/>
      <c r="Q87" s="155"/>
      <c r="R87" s="121"/>
      <c r="S87" s="157"/>
      <c r="T87" s="157"/>
      <c r="U87" s="155"/>
      <c r="V87" s="57"/>
      <c r="W87" s="57"/>
      <c r="X87" s="57"/>
      <c r="Y87" s="57"/>
      <c r="Z87" s="57"/>
      <c r="AA87" s="57"/>
      <c r="AB87" s="121"/>
      <c r="AC87" s="121"/>
      <c r="AD87" s="208"/>
    </row>
    <row r="88" spans="1:34" x14ac:dyDescent="0.25">
      <c r="A88" s="330" t="s">
        <v>868</v>
      </c>
      <c r="B88" s="542">
        <v>17</v>
      </c>
      <c r="C88" s="278">
        <v>12048282.130000001</v>
      </c>
      <c r="D88" s="542">
        <v>17</v>
      </c>
      <c r="E88" s="551">
        <v>4.6837117037690104E-4</v>
      </c>
      <c r="F88" s="278">
        <v>10652389</v>
      </c>
      <c r="G88" s="551">
        <v>1.6382541082614588E-3</v>
      </c>
      <c r="H88" s="451">
        <v>1</v>
      </c>
      <c r="I88" s="155"/>
      <c r="J88" s="155"/>
      <c r="K88" s="156"/>
      <c r="L88" s="156"/>
      <c r="M88" s="156"/>
      <c r="N88" s="156"/>
      <c r="O88" s="121"/>
      <c r="P88" s="121"/>
      <c r="Q88" s="155"/>
      <c r="R88" s="121"/>
      <c r="S88" s="157"/>
      <c r="T88" s="157"/>
      <c r="U88" s="155"/>
      <c r="V88" s="57"/>
      <c r="W88" s="57"/>
      <c r="X88" s="57"/>
      <c r="Y88" s="57"/>
      <c r="Z88" s="57"/>
      <c r="AA88" s="57"/>
      <c r="AB88" s="121"/>
      <c r="AC88" s="121"/>
      <c r="AD88" s="208"/>
    </row>
    <row r="89" spans="1:34" x14ac:dyDescent="0.25">
      <c r="A89" s="330" t="s">
        <v>1030</v>
      </c>
      <c r="B89" s="542">
        <v>472</v>
      </c>
      <c r="C89" s="278">
        <v>477720623.75</v>
      </c>
      <c r="D89" s="542">
        <v>164</v>
      </c>
      <c r="E89" s="551">
        <v>4.5184042318712802E-3</v>
      </c>
      <c r="F89" s="278">
        <v>171264625</v>
      </c>
      <c r="G89" s="551">
        <v>2.6339159742111196E-2</v>
      </c>
      <c r="H89" s="451">
        <v>0.34745762711864409</v>
      </c>
      <c r="I89" s="155"/>
      <c r="J89" s="155"/>
      <c r="K89" s="156"/>
      <c r="L89" s="156"/>
      <c r="M89" s="156"/>
      <c r="N89" s="156"/>
      <c r="O89" s="121"/>
      <c r="P89" s="121"/>
      <c r="Q89" s="155"/>
      <c r="R89" s="121"/>
      <c r="S89" s="157"/>
      <c r="T89" s="157"/>
      <c r="U89" s="155"/>
      <c r="V89" s="57"/>
      <c r="W89" s="57"/>
      <c r="X89" s="57"/>
      <c r="Y89" s="57"/>
      <c r="Z89" s="57"/>
      <c r="AA89" s="57"/>
      <c r="AB89" s="121"/>
      <c r="AC89" s="121"/>
      <c r="AD89" s="208"/>
    </row>
    <row r="90" spans="1:34" x14ac:dyDescent="0.25">
      <c r="A90" s="330" t="s">
        <v>540</v>
      </c>
      <c r="B90" s="542">
        <v>117</v>
      </c>
      <c r="C90" s="278">
        <v>7805000</v>
      </c>
      <c r="D90" s="542">
        <v>82</v>
      </c>
      <c r="E90" s="551">
        <v>2.2592021159356401E-3</v>
      </c>
      <c r="F90" s="278">
        <v>5574300</v>
      </c>
      <c r="G90" s="551">
        <v>8.5728373942050467E-4</v>
      </c>
      <c r="H90" s="451">
        <v>0.70085470085470081</v>
      </c>
      <c r="I90" s="155"/>
      <c r="J90" s="155"/>
      <c r="K90" s="156"/>
      <c r="L90" s="156"/>
      <c r="M90" s="156"/>
      <c r="N90" s="156"/>
      <c r="O90" s="121"/>
      <c r="P90" s="121"/>
      <c r="Q90" s="155"/>
      <c r="R90" s="121"/>
      <c r="S90" s="157"/>
      <c r="T90" s="157"/>
      <c r="U90" s="155"/>
      <c r="V90" s="57"/>
      <c r="W90" s="57"/>
      <c r="X90" s="57"/>
      <c r="Y90" s="57"/>
      <c r="Z90" s="57"/>
      <c r="AA90" s="57"/>
      <c r="AB90" s="121"/>
      <c r="AC90" s="121"/>
      <c r="AD90" s="208"/>
    </row>
    <row r="91" spans="1:34" x14ac:dyDescent="0.25">
      <c r="A91" s="330" t="s">
        <v>541</v>
      </c>
      <c r="B91" s="542">
        <v>2497</v>
      </c>
      <c r="C91" s="278">
        <v>67101911.852000006</v>
      </c>
      <c r="D91" s="542">
        <v>1667</v>
      </c>
      <c r="E91" s="551">
        <v>4.592792594225259E-2</v>
      </c>
      <c r="F91" s="278">
        <v>43476640</v>
      </c>
      <c r="G91" s="551">
        <v>6.6863671701629067E-3</v>
      </c>
      <c r="H91" s="451">
        <v>0.66760112134561478</v>
      </c>
      <c r="I91" s="155"/>
      <c r="J91" s="155"/>
      <c r="K91" s="156"/>
      <c r="L91" s="156"/>
      <c r="M91" s="156"/>
      <c r="N91" s="156"/>
      <c r="O91" s="121"/>
      <c r="P91" s="121"/>
      <c r="Q91" s="155"/>
      <c r="R91" s="121"/>
      <c r="S91" s="157"/>
      <c r="T91" s="157"/>
      <c r="U91" s="155"/>
      <c r="V91" s="57"/>
      <c r="W91" s="57"/>
      <c r="X91" s="57"/>
      <c r="Y91" s="57"/>
      <c r="Z91" s="57"/>
      <c r="AA91" s="57"/>
      <c r="AB91" s="121"/>
      <c r="AC91" s="121"/>
      <c r="AD91" s="208"/>
    </row>
    <row r="92" spans="1:34" x14ac:dyDescent="0.25">
      <c r="A92" s="555" t="s">
        <v>943</v>
      </c>
      <c r="B92" s="556">
        <v>62931</v>
      </c>
      <c r="C92" s="557">
        <v>15405682136.737019</v>
      </c>
      <c r="D92" s="556">
        <v>36296</v>
      </c>
      <c r="E92" s="558">
        <v>1</v>
      </c>
      <c r="F92" s="557">
        <v>6502281267.7726068</v>
      </c>
      <c r="G92" s="558">
        <v>1</v>
      </c>
      <c r="H92" s="559">
        <v>0.57675867219653276</v>
      </c>
      <c r="I92" s="155"/>
      <c r="J92" s="155"/>
      <c r="K92" s="156"/>
      <c r="L92" s="156"/>
      <c r="M92" s="156"/>
      <c r="N92" s="156"/>
      <c r="O92" s="121"/>
      <c r="P92" s="121"/>
      <c r="Q92" s="155"/>
      <c r="R92" s="121"/>
      <c r="S92" s="157"/>
      <c r="T92" s="157"/>
      <c r="U92" s="155"/>
      <c r="V92" s="57"/>
      <c r="W92" s="57"/>
      <c r="X92" s="57"/>
      <c r="Y92" s="57"/>
      <c r="Z92" s="57"/>
      <c r="AA92" s="57"/>
      <c r="AB92" s="121"/>
      <c r="AC92" s="121"/>
      <c r="AD92" s="208"/>
    </row>
    <row r="93" spans="1:34" x14ac:dyDescent="0.25">
      <c r="A93" s="708" t="s">
        <v>869</v>
      </c>
      <c r="B93" s="708"/>
      <c r="C93" s="708"/>
      <c r="D93" s="708"/>
      <c r="E93" s="708"/>
      <c r="F93" s="708"/>
      <c r="G93" s="136"/>
      <c r="H93" s="158"/>
      <c r="T93" s="121"/>
      <c r="U93" s="121"/>
      <c r="V93" s="121"/>
      <c r="W93" s="121"/>
      <c r="X93" s="121"/>
      <c r="Y93" s="373"/>
      <c r="Z93" s="373"/>
      <c r="AA93" s="373"/>
      <c r="AB93" s="121"/>
      <c r="AC93" s="121"/>
      <c r="AD93" s="208"/>
    </row>
    <row r="94" spans="1:34" x14ac:dyDescent="0.25">
      <c r="A94" s="277" t="s">
        <v>1014</v>
      </c>
      <c r="B94" s="159"/>
      <c r="C94" s="160"/>
      <c r="D94" s="161"/>
      <c r="E94" s="162"/>
      <c r="F94" s="163"/>
      <c r="G94" s="158"/>
      <c r="H94" s="158"/>
      <c r="I94" s="158"/>
      <c r="J94" s="158"/>
      <c r="K94" s="158"/>
      <c r="L94" s="158"/>
      <c r="M94" s="158"/>
      <c r="O94" s="121"/>
      <c r="P94" s="121"/>
      <c r="Q94" s="121"/>
      <c r="R94" s="121"/>
      <c r="S94" s="121"/>
      <c r="T94" s="121"/>
      <c r="U94" s="121"/>
      <c r="V94" s="121"/>
      <c r="W94" s="121"/>
      <c r="X94" s="121"/>
      <c r="Y94" s="121"/>
      <c r="Z94" s="121"/>
      <c r="AA94" s="121"/>
      <c r="AB94" s="121"/>
      <c r="AC94" s="121"/>
      <c r="AD94" s="208"/>
    </row>
    <row r="95" spans="1:34" x14ac:dyDescent="0.25">
      <c r="A95" s="277"/>
      <c r="B95" s="159"/>
      <c r="C95" s="160"/>
      <c r="D95" s="161"/>
      <c r="E95" s="162"/>
      <c r="F95" s="163"/>
      <c r="G95" s="158"/>
      <c r="H95" s="158"/>
      <c r="I95" s="158"/>
      <c r="J95" s="158"/>
      <c r="K95" s="158"/>
      <c r="L95" s="158"/>
      <c r="M95" s="158"/>
      <c r="O95" s="121"/>
      <c r="P95" s="121"/>
      <c r="Q95" s="121"/>
      <c r="R95" s="121"/>
      <c r="S95" s="121"/>
      <c r="T95" s="121"/>
      <c r="U95" s="121"/>
      <c r="V95" s="121"/>
      <c r="W95" s="121"/>
      <c r="X95" s="121"/>
      <c r="Y95" s="121"/>
      <c r="Z95" s="121"/>
      <c r="AA95" s="121"/>
      <c r="AB95" s="121"/>
      <c r="AC95" s="121"/>
      <c r="AD95" s="208"/>
    </row>
    <row r="96" spans="1:34" ht="23.25" x14ac:dyDescent="0.35">
      <c r="A96" s="194" t="s">
        <v>1031</v>
      </c>
      <c r="B96" s="118"/>
      <c r="C96" s="118"/>
      <c r="D96" s="228"/>
      <c r="E96" s="118"/>
      <c r="F96" s="118"/>
      <c r="G96" s="118"/>
      <c r="H96" s="118"/>
      <c r="I96" s="118"/>
      <c r="J96" s="118"/>
      <c r="K96" s="118"/>
      <c r="L96" s="118"/>
      <c r="M96" s="118"/>
      <c r="N96" s="53"/>
      <c r="O96" s="53"/>
      <c r="P96" s="53"/>
      <c r="Q96" s="53"/>
      <c r="R96" s="53"/>
      <c r="S96" s="53"/>
      <c r="T96" s="53"/>
      <c r="U96" s="53"/>
      <c r="V96" s="53"/>
      <c r="W96" s="53"/>
      <c r="X96" s="53"/>
      <c r="Y96" s="53"/>
      <c r="Z96" s="53"/>
      <c r="AA96" s="53"/>
      <c r="AF96" s="229"/>
      <c r="AG96" s="229"/>
      <c r="AH96" s="229"/>
    </row>
    <row r="97" spans="1:35" ht="42" x14ac:dyDescent="0.35">
      <c r="A97" s="188" t="s">
        <v>1032</v>
      </c>
      <c r="B97" s="164"/>
      <c r="C97" s="454" t="s">
        <v>342</v>
      </c>
      <c r="D97" s="454" t="s">
        <v>343</v>
      </c>
      <c r="E97" s="454" t="s">
        <v>344</v>
      </c>
      <c r="F97" s="454" t="s">
        <v>345</v>
      </c>
      <c r="G97" s="454" t="s">
        <v>346</v>
      </c>
      <c r="H97" s="454" t="s">
        <v>347</v>
      </c>
      <c r="I97" s="454" t="s">
        <v>10</v>
      </c>
      <c r="J97" s="454" t="s">
        <v>348</v>
      </c>
      <c r="K97" s="454" t="s">
        <v>11</v>
      </c>
      <c r="L97" s="454" t="s">
        <v>25</v>
      </c>
      <c r="M97" s="454" t="s">
        <v>26</v>
      </c>
      <c r="N97" s="454" t="s">
        <v>27</v>
      </c>
      <c r="O97" s="454" t="s">
        <v>12</v>
      </c>
      <c r="P97" s="454" t="s">
        <v>13</v>
      </c>
      <c r="Q97" s="454" t="s">
        <v>14</v>
      </c>
      <c r="R97" s="454" t="s">
        <v>15</v>
      </c>
      <c r="S97" s="454" t="s">
        <v>443</v>
      </c>
      <c r="T97" s="454" t="s">
        <v>17</v>
      </c>
      <c r="U97" s="454" t="s">
        <v>18</v>
      </c>
      <c r="V97" s="454" t="s">
        <v>19</v>
      </c>
      <c r="W97" s="454" t="s">
        <v>497</v>
      </c>
      <c r="X97" s="454" t="s">
        <v>746</v>
      </c>
      <c r="Y97" s="454" t="s">
        <v>833</v>
      </c>
      <c r="Z97" s="454" t="s">
        <v>913</v>
      </c>
      <c r="AA97" s="454" t="s">
        <v>980</v>
      </c>
      <c r="AB97" s="164" t="s">
        <v>936</v>
      </c>
      <c r="AC97" s="164" t="s">
        <v>723</v>
      </c>
      <c r="AE97" s="33"/>
      <c r="AF97" s="24"/>
      <c r="AG97" s="24"/>
      <c r="AI97" s="389"/>
    </row>
    <row r="98" spans="1:35" x14ac:dyDescent="0.25">
      <c r="A98" s="330" t="s">
        <v>1022</v>
      </c>
      <c r="B98" s="165" t="s">
        <v>542</v>
      </c>
      <c r="C98" s="278"/>
      <c r="D98" s="278">
        <v>99681486</v>
      </c>
      <c r="E98" s="278">
        <v>232582340.93000001</v>
      </c>
      <c r="F98" s="278">
        <v>151799807.88999999</v>
      </c>
      <c r="G98" s="278">
        <v>138708660</v>
      </c>
      <c r="H98" s="278">
        <v>69142890</v>
      </c>
      <c r="I98" s="278">
        <v>112009062.06999999</v>
      </c>
      <c r="J98" s="278">
        <v>102669862.03</v>
      </c>
      <c r="K98" s="278">
        <v>118514419.01359996</v>
      </c>
      <c r="L98" s="278">
        <v>158694775.42279992</v>
      </c>
      <c r="M98" s="278">
        <v>136225312.55080011</v>
      </c>
      <c r="N98" s="278">
        <v>110794146.51020004</v>
      </c>
      <c r="O98" s="278">
        <v>91994513.5</v>
      </c>
      <c r="P98" s="278">
        <v>102003917.49999999</v>
      </c>
      <c r="Q98" s="278">
        <v>72132343.300000012</v>
      </c>
      <c r="R98" s="278">
        <v>84751735.899999976</v>
      </c>
      <c r="S98" s="278">
        <v>76347400</v>
      </c>
      <c r="T98" s="278">
        <v>142226101</v>
      </c>
      <c r="U98" s="278">
        <v>207036870</v>
      </c>
      <c r="V98" s="278">
        <v>197060100</v>
      </c>
      <c r="W98" s="278">
        <v>185095800</v>
      </c>
      <c r="X98" s="278">
        <v>146737100</v>
      </c>
      <c r="Y98" s="278">
        <v>153872900</v>
      </c>
      <c r="Z98" s="278">
        <v>92172500</v>
      </c>
      <c r="AA98" s="278">
        <v>71073300</v>
      </c>
      <c r="AB98" s="278">
        <v>3053327343.6173997</v>
      </c>
      <c r="AC98" s="103"/>
      <c r="AD98" s="483"/>
      <c r="AE98" s="115"/>
      <c r="AF98" s="391"/>
      <c r="AG98" s="392"/>
      <c r="AH98" s="392"/>
      <c r="AI98" s="389"/>
    </row>
    <row r="99" spans="1:35" x14ac:dyDescent="0.25">
      <c r="A99" s="330" t="s">
        <v>1033</v>
      </c>
      <c r="B99" s="165" t="s">
        <v>542</v>
      </c>
      <c r="C99" s="278">
        <v>13295054</v>
      </c>
      <c r="D99" s="278">
        <v>23112077</v>
      </c>
      <c r="E99" s="278">
        <v>72803879</v>
      </c>
      <c r="F99" s="278">
        <v>44052156</v>
      </c>
      <c r="G99" s="278">
        <v>69878562.460000008</v>
      </c>
      <c r="H99" s="278">
        <v>37686066</v>
      </c>
      <c r="I99" s="278">
        <v>57400829.880000003</v>
      </c>
      <c r="J99" s="278">
        <v>107499993.95</v>
      </c>
      <c r="K99" s="278">
        <v>53357204.98619999</v>
      </c>
      <c r="L99" s="278">
        <v>74207393.245399997</v>
      </c>
      <c r="M99" s="278">
        <v>55553948.772999965</v>
      </c>
      <c r="N99" s="278">
        <v>45212361.888999976</v>
      </c>
      <c r="O99" s="278">
        <v>60085594.899999984</v>
      </c>
      <c r="P99" s="278">
        <v>73679620.788500011</v>
      </c>
      <c r="Q99" s="278">
        <v>66081034.399999999</v>
      </c>
      <c r="R99" s="278">
        <v>48664336.031800039</v>
      </c>
      <c r="S99" s="278">
        <v>65138200</v>
      </c>
      <c r="T99" s="278">
        <v>77295800</v>
      </c>
      <c r="U99" s="278">
        <v>111950402</v>
      </c>
      <c r="V99" s="278">
        <v>83813300</v>
      </c>
      <c r="W99" s="278">
        <v>77577100</v>
      </c>
      <c r="X99" s="278">
        <v>110155800</v>
      </c>
      <c r="Y99" s="278">
        <v>98910000</v>
      </c>
      <c r="Z99" s="278">
        <v>60242200</v>
      </c>
      <c r="AA99" s="278">
        <v>35372450</v>
      </c>
      <c r="AB99" s="278">
        <v>1623025365.3038998</v>
      </c>
      <c r="AC99" s="103"/>
      <c r="AD99" s="390"/>
      <c r="AE99" s="115"/>
      <c r="AF99" s="391"/>
      <c r="AG99" s="392"/>
      <c r="AH99" s="392"/>
      <c r="AI99" s="389"/>
    </row>
    <row r="100" spans="1:35" x14ac:dyDescent="0.25">
      <c r="A100" s="330" t="s">
        <v>1024</v>
      </c>
      <c r="B100" s="165" t="s">
        <v>542</v>
      </c>
      <c r="C100" s="278">
        <v>658000</v>
      </c>
      <c r="D100" s="278">
        <v>39100089</v>
      </c>
      <c r="E100" s="278">
        <v>101025924</v>
      </c>
      <c r="F100" s="278">
        <v>65388137.369999997</v>
      </c>
      <c r="G100" s="278">
        <v>80130386</v>
      </c>
      <c r="H100" s="278">
        <v>78281227.609999999</v>
      </c>
      <c r="I100" s="278">
        <v>110824985.67</v>
      </c>
      <c r="J100" s="278">
        <v>82892745.379999995</v>
      </c>
      <c r="K100" s="278">
        <v>69066069.815299973</v>
      </c>
      <c r="L100" s="278">
        <v>58610096.102199987</v>
      </c>
      <c r="M100" s="278">
        <v>57688393.139000073</v>
      </c>
      <c r="N100" s="278">
        <v>77234508.137199983</v>
      </c>
      <c r="O100" s="278">
        <v>87572274.847000003</v>
      </c>
      <c r="P100" s="278">
        <v>81471952.800000012</v>
      </c>
      <c r="Q100" s="278">
        <v>64265031.548799992</v>
      </c>
      <c r="R100" s="278">
        <v>54206996.931799993</v>
      </c>
      <c r="S100" s="278">
        <v>63872401.5</v>
      </c>
      <c r="T100" s="278">
        <v>66278602</v>
      </c>
      <c r="U100" s="278">
        <v>98843900</v>
      </c>
      <c r="V100" s="278">
        <v>105671083</v>
      </c>
      <c r="W100" s="278">
        <v>77588400</v>
      </c>
      <c r="X100" s="278">
        <v>93315740</v>
      </c>
      <c r="Y100" s="278">
        <v>95553650</v>
      </c>
      <c r="Z100" s="278">
        <v>69123300</v>
      </c>
      <c r="AA100" s="278">
        <v>47264664</v>
      </c>
      <c r="AB100" s="278">
        <v>1825928558.8513</v>
      </c>
      <c r="AC100" s="103"/>
      <c r="AD100" s="390"/>
      <c r="AE100" s="115"/>
      <c r="AF100" s="391"/>
      <c r="AG100" s="392"/>
      <c r="AH100" s="392"/>
      <c r="AI100" s="389"/>
    </row>
    <row r="101" spans="1:35" s="62" customFormat="1" x14ac:dyDescent="0.25">
      <c r="A101" s="117" t="s">
        <v>1034</v>
      </c>
      <c r="B101" s="167"/>
      <c r="C101" s="557">
        <v>13953054</v>
      </c>
      <c r="D101" s="557">
        <v>161893652</v>
      </c>
      <c r="E101" s="557">
        <v>406412143.93000001</v>
      </c>
      <c r="F101" s="557">
        <v>261240101.25999999</v>
      </c>
      <c r="G101" s="557">
        <v>288717608.46000004</v>
      </c>
      <c r="H101" s="557">
        <v>185110183.61000001</v>
      </c>
      <c r="I101" s="557">
        <v>280234877.62</v>
      </c>
      <c r="J101" s="557">
        <v>293062601.36000001</v>
      </c>
      <c r="K101" s="557">
        <v>240937693.81509995</v>
      </c>
      <c r="L101" s="557">
        <v>291512264.77039987</v>
      </c>
      <c r="M101" s="557">
        <v>249467654.46280015</v>
      </c>
      <c r="N101" s="557">
        <v>233241016.53640002</v>
      </c>
      <c r="O101" s="557">
        <v>239652383.24699998</v>
      </c>
      <c r="P101" s="557">
        <v>257155491.08850002</v>
      </c>
      <c r="Q101" s="557">
        <v>202478409.24880001</v>
      </c>
      <c r="R101" s="557">
        <v>187623068.86360002</v>
      </c>
      <c r="S101" s="557">
        <v>205358001.5</v>
      </c>
      <c r="T101" s="557">
        <v>285800503</v>
      </c>
      <c r="U101" s="557">
        <v>417831172</v>
      </c>
      <c r="V101" s="557">
        <v>386544483</v>
      </c>
      <c r="W101" s="557">
        <v>340261300</v>
      </c>
      <c r="X101" s="557">
        <v>350208640</v>
      </c>
      <c r="Y101" s="557">
        <v>348336550</v>
      </c>
      <c r="Z101" s="557">
        <v>221538000</v>
      </c>
      <c r="AA101" s="557">
        <v>153710414</v>
      </c>
      <c r="AB101" s="557">
        <v>6502281267.7725992</v>
      </c>
      <c r="AC101" s="103"/>
      <c r="AD101" s="390"/>
      <c r="AE101" s="373"/>
      <c r="AI101" s="389"/>
    </row>
    <row r="102" spans="1:35" x14ac:dyDescent="0.25">
      <c r="A102" s="116"/>
      <c r="B102" s="165"/>
      <c r="C102" s="166"/>
      <c r="D102" s="166"/>
      <c r="E102" s="166"/>
      <c r="F102" s="166"/>
      <c r="G102" s="166"/>
      <c r="H102" s="166"/>
      <c r="I102" s="166"/>
      <c r="J102" s="166"/>
      <c r="K102" s="166"/>
      <c r="L102" s="166"/>
      <c r="M102" s="166"/>
      <c r="N102" s="166"/>
      <c r="O102" s="166"/>
      <c r="P102" s="166"/>
      <c r="Q102" s="166"/>
      <c r="R102" s="166"/>
      <c r="S102" s="166"/>
      <c r="T102" s="166"/>
      <c r="U102" s="166"/>
      <c r="V102" s="166"/>
      <c r="W102" s="166"/>
      <c r="X102" s="98"/>
      <c r="Y102" s="98"/>
      <c r="Z102" s="98"/>
      <c r="AA102" s="98"/>
      <c r="AB102" s="103"/>
      <c r="AC102" s="103"/>
      <c r="AI102" s="389"/>
    </row>
    <row r="103" spans="1:35" x14ac:dyDescent="0.25">
      <c r="A103" s="168"/>
      <c r="B103" s="308" t="s">
        <v>1035</v>
      </c>
      <c r="C103" s="560">
        <v>62.909224999999999</v>
      </c>
      <c r="D103" s="560">
        <v>64.841399999999993</v>
      </c>
      <c r="E103" s="560">
        <v>67.124874999999989</v>
      </c>
      <c r="F103" s="560">
        <v>67.569074999999998</v>
      </c>
      <c r="G103" s="560">
        <v>68.440974999999995</v>
      </c>
      <c r="H103" s="560">
        <v>68.702650000000006</v>
      </c>
      <c r="I103" s="560">
        <v>70.251575000000003</v>
      </c>
      <c r="J103" s="560">
        <v>70.955025000000006</v>
      </c>
      <c r="K103" s="560">
        <v>72.714849999999998</v>
      </c>
      <c r="L103" s="560">
        <v>74.224374999999995</v>
      </c>
      <c r="M103" s="560">
        <v>76.223875000000007</v>
      </c>
      <c r="N103" s="560">
        <v>78.222149999999999</v>
      </c>
      <c r="O103" s="560">
        <v>80.546925000000002</v>
      </c>
      <c r="P103" s="560">
        <v>82.542550000000006</v>
      </c>
      <c r="Q103" s="560">
        <v>84.7834</v>
      </c>
      <c r="R103" s="560">
        <v>85.984174999999993</v>
      </c>
      <c r="S103" s="560">
        <v>87.584175000000002</v>
      </c>
      <c r="T103" s="560">
        <v>88.735675000000015</v>
      </c>
      <c r="U103" s="560">
        <v>90.522049999999993</v>
      </c>
      <c r="V103" s="560">
        <v>92.182749999999999</v>
      </c>
      <c r="W103" s="560">
        <v>93.367274999999992</v>
      </c>
      <c r="X103" s="560">
        <v>94.113524999999996</v>
      </c>
      <c r="Y103" s="560">
        <v>96.257600000000011</v>
      </c>
      <c r="Z103" s="560">
        <v>98.198850000000007</v>
      </c>
      <c r="AA103" s="560">
        <v>99.999975000000006</v>
      </c>
      <c r="AB103" s="103"/>
      <c r="AC103" s="103"/>
    </row>
    <row r="104" spans="1:35" x14ac:dyDescent="0.25">
      <c r="A104" s="330" t="s">
        <v>1022</v>
      </c>
      <c r="B104" s="169" t="s">
        <v>543</v>
      </c>
      <c r="C104" s="561">
        <v>0</v>
      </c>
      <c r="D104" s="561">
        <v>153731236.52481288</v>
      </c>
      <c r="E104" s="561">
        <v>346492028.37249237</v>
      </c>
      <c r="F104" s="561">
        <v>224658703.54152396</v>
      </c>
      <c r="G104" s="561">
        <v>202669029.77346539</v>
      </c>
      <c r="H104" s="561">
        <v>100640790.42074795</v>
      </c>
      <c r="I104" s="561">
        <v>159439930.09409398</v>
      </c>
      <c r="J104" s="561">
        <v>144697097.95747375</v>
      </c>
      <c r="K104" s="561">
        <v>162985166.04737544</v>
      </c>
      <c r="L104" s="561">
        <v>213804124.88862306</v>
      </c>
      <c r="M104" s="561">
        <v>178717380.2838023</v>
      </c>
      <c r="N104" s="561">
        <v>141640374.89406779</v>
      </c>
      <c r="O104" s="561">
        <v>114212322.19603665</v>
      </c>
      <c r="P104" s="561">
        <v>123577376.1532688</v>
      </c>
      <c r="Q104" s="561">
        <v>85078380.083837181</v>
      </c>
      <c r="R104" s="561">
        <v>98566667.529228479</v>
      </c>
      <c r="S104" s="561">
        <v>87170313.58690083</v>
      </c>
      <c r="T104" s="561">
        <v>160280632.3386845</v>
      </c>
      <c r="U104" s="561">
        <v>228714296.68241054</v>
      </c>
      <c r="V104" s="561">
        <v>213771123.12227613</v>
      </c>
      <c r="W104" s="561">
        <v>198244834.71323332</v>
      </c>
      <c r="X104" s="561">
        <v>155914997.33964911</v>
      </c>
      <c r="Y104" s="561">
        <v>159855325.70934656</v>
      </c>
      <c r="Z104" s="561">
        <v>93863115.504916802</v>
      </c>
      <c r="AA104" s="561">
        <v>71073317.768329442</v>
      </c>
      <c r="AB104" s="562">
        <v>3819798565.526598</v>
      </c>
      <c r="AC104" s="103"/>
      <c r="AE104" s="118"/>
      <c r="AF104" s="118"/>
      <c r="AG104" s="118"/>
    </row>
    <row r="105" spans="1:35" x14ac:dyDescent="0.25">
      <c r="A105" s="330" t="s">
        <v>1033</v>
      </c>
      <c r="B105" s="169" t="s">
        <v>543</v>
      </c>
      <c r="C105" s="561">
        <v>21133711.311814763</v>
      </c>
      <c r="D105" s="561">
        <v>35644012.930010766</v>
      </c>
      <c r="E105" s="561">
        <v>108460356.90941699</v>
      </c>
      <c r="F105" s="561">
        <v>65195736.363121741</v>
      </c>
      <c r="G105" s="561">
        <v>102100477.76204242</v>
      </c>
      <c r="H105" s="561">
        <v>54853875.359975196</v>
      </c>
      <c r="I105" s="561">
        <v>81707534.500116184</v>
      </c>
      <c r="J105" s="561">
        <v>151504412.76005468</v>
      </c>
      <c r="K105" s="561">
        <v>73378690.853656426</v>
      </c>
      <c r="L105" s="561">
        <v>99977121.054101169</v>
      </c>
      <c r="M105" s="561">
        <v>72882608.989637375</v>
      </c>
      <c r="N105" s="561">
        <v>57799947.826798394</v>
      </c>
      <c r="O105" s="561">
        <v>74597006.527561396</v>
      </c>
      <c r="P105" s="561">
        <v>89262593.400010064</v>
      </c>
      <c r="Q105" s="561">
        <v>77941005.432667241</v>
      </c>
      <c r="R105" s="561">
        <v>56596851.725099467</v>
      </c>
      <c r="S105" s="561">
        <v>74372111.171909764</v>
      </c>
      <c r="T105" s="561">
        <v>87107919.10919705</v>
      </c>
      <c r="U105" s="561">
        <v>123671969.42623372</v>
      </c>
      <c r="V105" s="561">
        <v>90920806.766992748</v>
      </c>
      <c r="W105" s="561">
        <v>83088105.548758924</v>
      </c>
      <c r="X105" s="561">
        <v>117045663.73430386</v>
      </c>
      <c r="Y105" s="561">
        <v>102755522.68080649</v>
      </c>
      <c r="Z105" s="561">
        <v>61347154.26911822</v>
      </c>
      <c r="AA105" s="561">
        <v>35372458.843114711</v>
      </c>
      <c r="AB105" s="562">
        <v>1998717655.2565203</v>
      </c>
      <c r="AC105" s="103"/>
      <c r="AE105" s="118"/>
      <c r="AF105" s="118"/>
      <c r="AG105" s="118"/>
    </row>
    <row r="106" spans="1:35" x14ac:dyDescent="0.25">
      <c r="A106" s="330" t="s">
        <v>1024</v>
      </c>
      <c r="B106" s="169" t="s">
        <v>543</v>
      </c>
      <c r="C106" s="561">
        <v>1045951.5277767291</v>
      </c>
      <c r="D106" s="561">
        <v>60301117.804365739</v>
      </c>
      <c r="E106" s="561">
        <v>150504450.10139686</v>
      </c>
      <c r="F106" s="561">
        <v>96772284.317936867</v>
      </c>
      <c r="G106" s="561">
        <v>117079550.66391151</v>
      </c>
      <c r="H106" s="561">
        <v>113942078.81355377</v>
      </c>
      <c r="I106" s="561">
        <v>157754449.87532309</v>
      </c>
      <c r="J106" s="561">
        <v>116824348.07119015</v>
      </c>
      <c r="K106" s="561">
        <v>94982070.120889977</v>
      </c>
      <c r="L106" s="561">
        <v>78963408.047827944</v>
      </c>
      <c r="M106" s="561">
        <v>75682839.712622941</v>
      </c>
      <c r="N106" s="561">
        <v>98737388.498270616</v>
      </c>
      <c r="O106" s="561">
        <v>108722058.41129255</v>
      </c>
      <c r="P106" s="561">
        <v>98702975.374518961</v>
      </c>
      <c r="Q106" s="561">
        <v>75799073.343130842</v>
      </c>
      <c r="R106" s="561">
        <v>63042992.424827009</v>
      </c>
      <c r="S106" s="561">
        <v>72926874.63231799</v>
      </c>
      <c r="T106" s="561">
        <v>74692170.877158463</v>
      </c>
      <c r="U106" s="561">
        <v>109193174.48069283</v>
      </c>
      <c r="V106" s="561">
        <v>114632165.99634965</v>
      </c>
      <c r="W106" s="561">
        <v>83100208.290324435</v>
      </c>
      <c r="X106" s="561">
        <v>99152316.311603472</v>
      </c>
      <c r="Y106" s="561">
        <v>99268681.122321755</v>
      </c>
      <c r="Z106" s="561">
        <v>70391150.201860815</v>
      </c>
      <c r="AA106" s="561">
        <v>47264675.816168949</v>
      </c>
      <c r="AB106" s="562">
        <v>2279478454.8376336</v>
      </c>
      <c r="AC106" s="103"/>
      <c r="AE106" s="57"/>
      <c r="AF106" s="118"/>
      <c r="AG106" s="118"/>
    </row>
    <row r="107" spans="1:35" s="62" customFormat="1" x14ac:dyDescent="0.25">
      <c r="A107" s="117" t="s">
        <v>1034</v>
      </c>
      <c r="B107" s="382"/>
      <c r="C107" s="563">
        <v>22179662.839591492</v>
      </c>
      <c r="D107" s="563">
        <v>249676367.25918937</v>
      </c>
      <c r="E107" s="563">
        <v>605456835.38330626</v>
      </c>
      <c r="F107" s="563">
        <v>386626724.22258258</v>
      </c>
      <c r="G107" s="563">
        <v>421849058.19941938</v>
      </c>
      <c r="H107" s="563">
        <v>269436744.59427691</v>
      </c>
      <c r="I107" s="563">
        <v>398901914.46953321</v>
      </c>
      <c r="J107" s="563">
        <v>413025858.78871858</v>
      </c>
      <c r="K107" s="563">
        <v>331345927.02192187</v>
      </c>
      <c r="L107" s="563">
        <v>392744653.99055213</v>
      </c>
      <c r="M107" s="563">
        <v>327282828.98606259</v>
      </c>
      <c r="N107" s="563">
        <v>298177711.21913683</v>
      </c>
      <c r="O107" s="563">
        <v>297531387.13489056</v>
      </c>
      <c r="P107" s="563">
        <v>311542944.92779785</v>
      </c>
      <c r="Q107" s="563">
        <v>238818458.85963526</v>
      </c>
      <c r="R107" s="563">
        <v>218206511.67915493</v>
      </c>
      <c r="S107" s="563">
        <v>234469299.3911286</v>
      </c>
      <c r="T107" s="563">
        <v>322080722.32504004</v>
      </c>
      <c r="U107" s="563">
        <v>461579440.58933711</v>
      </c>
      <c r="V107" s="563">
        <v>419324095.88561851</v>
      </c>
      <c r="W107" s="563">
        <v>364433148.55231667</v>
      </c>
      <c r="X107" s="563">
        <v>372112977.38555646</v>
      </c>
      <c r="Y107" s="563">
        <v>361879529.51247483</v>
      </c>
      <c r="Z107" s="563">
        <v>225601419.97589582</v>
      </c>
      <c r="AA107" s="563">
        <v>153710452.42761311</v>
      </c>
      <c r="AB107" s="564">
        <v>8097994675.6207514</v>
      </c>
      <c r="AC107" s="102"/>
      <c r="AE107" s="394"/>
      <c r="AF107" s="395"/>
      <c r="AG107" s="395"/>
    </row>
    <row r="108" spans="1:35" ht="15" customHeight="1" x14ac:dyDescent="0.25">
      <c r="A108" s="284"/>
      <c r="B108" s="285"/>
      <c r="C108" s="286"/>
      <c r="D108" s="286"/>
      <c r="E108" s="286"/>
      <c r="F108" s="286"/>
      <c r="G108" s="286"/>
      <c r="H108" s="286"/>
      <c r="I108" s="286"/>
      <c r="J108" s="286"/>
      <c r="K108" s="286"/>
      <c r="L108" s="286"/>
      <c r="M108" s="286"/>
      <c r="N108" s="286"/>
      <c r="O108" s="286"/>
      <c r="P108" s="286"/>
      <c r="Q108" s="286"/>
      <c r="R108" s="286"/>
      <c r="S108" s="286"/>
      <c r="T108" s="286"/>
      <c r="U108" s="286"/>
      <c r="V108" s="286"/>
      <c r="W108" s="286"/>
      <c r="X108" s="122"/>
      <c r="Y108" s="122"/>
      <c r="Z108" s="122"/>
      <c r="AA108" s="122"/>
      <c r="AB108" s="396"/>
      <c r="AE108" s="393"/>
      <c r="AF108" s="118"/>
      <c r="AG108" s="118"/>
    </row>
    <row r="109" spans="1:35" x14ac:dyDescent="0.25">
      <c r="A109" s="284"/>
      <c r="B109" s="285"/>
      <c r="C109" s="286"/>
      <c r="D109" s="286"/>
      <c r="E109" s="286"/>
      <c r="F109" s="286"/>
      <c r="G109" s="286"/>
      <c r="H109" s="286"/>
      <c r="I109" s="286"/>
      <c r="J109" s="286"/>
      <c r="K109" s="286"/>
      <c r="L109" s="286"/>
      <c r="M109" s="286"/>
      <c r="N109" s="286"/>
      <c r="O109" s="286"/>
      <c r="P109" s="286"/>
      <c r="Q109" s="286"/>
      <c r="R109" s="286"/>
      <c r="S109" s="286"/>
      <c r="T109" s="286"/>
      <c r="U109" s="286"/>
      <c r="V109" s="286"/>
      <c r="W109" s="286"/>
      <c r="X109" s="122"/>
      <c r="Y109" s="122"/>
      <c r="Z109" s="122"/>
      <c r="AA109" s="122"/>
      <c r="AB109" s="396"/>
      <c r="AE109" s="393"/>
      <c r="AF109" s="118"/>
      <c r="AG109" s="118"/>
    </row>
    <row r="110" spans="1:35" s="24" customFormat="1" ht="45" x14ac:dyDescent="0.25">
      <c r="A110" s="565" t="s">
        <v>1036</v>
      </c>
      <c r="B110" s="566" t="s">
        <v>793</v>
      </c>
      <c r="C110" s="566" t="s">
        <v>794</v>
      </c>
      <c r="D110" s="566" t="s">
        <v>547</v>
      </c>
      <c r="E110" s="566" t="s">
        <v>795</v>
      </c>
      <c r="F110" s="566" t="s">
        <v>796</v>
      </c>
      <c r="G110" s="566" t="s">
        <v>797</v>
      </c>
      <c r="H110" s="566" t="s">
        <v>799</v>
      </c>
      <c r="I110" s="566" t="s">
        <v>798</v>
      </c>
      <c r="J110" s="6"/>
      <c r="K110" s="523"/>
      <c r="L110" s="523"/>
      <c r="M110" s="523"/>
      <c r="N110" s="523"/>
      <c r="O110" s="523"/>
      <c r="P110" s="523"/>
      <c r="Q110" s="523"/>
      <c r="R110" s="523"/>
      <c r="S110" s="523"/>
      <c r="T110" s="523"/>
      <c r="U110" s="523"/>
      <c r="V110" s="523"/>
      <c r="W110" s="523"/>
      <c r="X110" s="523"/>
      <c r="Y110" s="523"/>
      <c r="Z110" s="523"/>
      <c r="AA110" s="523"/>
    </row>
    <row r="111" spans="1:35" s="24" customFormat="1" x14ac:dyDescent="0.25">
      <c r="A111" s="330" t="s">
        <v>1022</v>
      </c>
      <c r="B111" s="567">
        <v>24095</v>
      </c>
      <c r="C111" s="280">
        <v>6541494647.319994</v>
      </c>
      <c r="D111" s="567">
        <v>13484</v>
      </c>
      <c r="E111" s="282">
        <v>0.37150099184483137</v>
      </c>
      <c r="F111" s="280">
        <v>3053327343.6174021</v>
      </c>
      <c r="G111" s="282">
        <v>0.46957786319559452</v>
      </c>
      <c r="H111" s="568">
        <v>130.12183534271398</v>
      </c>
      <c r="I111" s="282">
        <v>0.55961817804523761</v>
      </c>
      <c r="J111" s="6"/>
      <c r="K111" s="523"/>
      <c r="L111" s="523"/>
      <c r="M111" s="523"/>
      <c r="N111" s="523"/>
      <c r="O111" s="523"/>
      <c r="P111" s="523"/>
      <c r="Q111" s="523"/>
      <c r="R111" s="523"/>
      <c r="S111" s="523"/>
      <c r="T111" s="523"/>
      <c r="U111" s="523"/>
      <c r="V111" s="523"/>
      <c r="W111" s="523"/>
      <c r="X111" s="523"/>
      <c r="Y111" s="523"/>
      <c r="Z111" s="523"/>
      <c r="AA111" s="523"/>
    </row>
    <row r="112" spans="1:35" s="24" customFormat="1" x14ac:dyDescent="0.25">
      <c r="A112" s="330" t="s">
        <v>1033</v>
      </c>
      <c r="B112" s="567">
        <v>20086</v>
      </c>
      <c r="C112" s="278">
        <v>1378775546.1099994</v>
      </c>
      <c r="D112" s="567">
        <v>11826</v>
      </c>
      <c r="E112" s="21">
        <v>0.32582102711042538</v>
      </c>
      <c r="F112" s="280">
        <v>1623025365.3038995</v>
      </c>
      <c r="G112" s="21">
        <v>0.2496086063437665</v>
      </c>
      <c r="H112" s="568">
        <v>96.604029503820144</v>
      </c>
      <c r="I112" s="282">
        <v>0.58876829632579908</v>
      </c>
      <c r="J112" s="6"/>
      <c r="K112" s="523"/>
      <c r="L112" s="523"/>
      <c r="M112" s="523"/>
      <c r="N112" s="523"/>
      <c r="O112" s="523"/>
      <c r="P112" s="523"/>
      <c r="Q112" s="523"/>
      <c r="R112" s="523"/>
      <c r="S112" s="523"/>
      <c r="T112" s="523"/>
      <c r="U112" s="523"/>
      <c r="V112" s="523"/>
      <c r="W112" s="523"/>
      <c r="X112" s="523"/>
      <c r="Y112" s="523"/>
      <c r="Z112" s="523"/>
      <c r="AA112" s="523"/>
    </row>
    <row r="113" spans="1:33" s="24" customFormat="1" x14ac:dyDescent="0.25">
      <c r="A113" s="330" t="s">
        <v>1024</v>
      </c>
      <c r="B113" s="569">
        <v>18751</v>
      </c>
      <c r="C113" s="278">
        <v>3492882005.6450014</v>
      </c>
      <c r="D113" s="569">
        <v>10986</v>
      </c>
      <c r="E113" s="21">
        <v>0.30267798104474325</v>
      </c>
      <c r="F113" s="278">
        <v>1825928558.8512998</v>
      </c>
      <c r="G113" s="21">
        <v>0.28081353046063817</v>
      </c>
      <c r="H113" s="570">
        <v>118.92600785927804</v>
      </c>
      <c r="I113" s="571">
        <v>0.5858887525998614</v>
      </c>
      <c r="J113" s="6"/>
      <c r="K113" s="523"/>
      <c r="L113" s="523"/>
      <c r="M113" s="523"/>
      <c r="N113" s="523"/>
      <c r="O113" s="523"/>
      <c r="P113" s="523"/>
      <c r="Q113" s="523"/>
      <c r="R113" s="523"/>
      <c r="S113" s="523"/>
      <c r="T113" s="523"/>
      <c r="U113" s="523"/>
      <c r="V113" s="523"/>
      <c r="W113" s="523"/>
      <c r="X113" s="523"/>
      <c r="Y113" s="523"/>
      <c r="Z113" s="523"/>
      <c r="AA113" s="523"/>
    </row>
    <row r="114" spans="1:33" s="62" customFormat="1" x14ac:dyDescent="0.25">
      <c r="A114" s="572" t="s">
        <v>334</v>
      </c>
      <c r="B114" s="573">
        <v>62932</v>
      </c>
      <c r="C114" s="574">
        <v>15405682136.736992</v>
      </c>
      <c r="D114" s="575">
        <v>36296</v>
      </c>
      <c r="E114" s="576">
        <v>1</v>
      </c>
      <c r="F114" s="577">
        <v>6502281267.7726068</v>
      </c>
      <c r="G114" s="576">
        <v>1</v>
      </c>
      <c r="H114" s="578">
        <v>116.91</v>
      </c>
      <c r="I114" s="576">
        <v>0.57999999999999996</v>
      </c>
      <c r="J114" s="579"/>
      <c r="K114" s="2"/>
      <c r="L114" s="2"/>
      <c r="M114" s="2"/>
      <c r="N114" s="2"/>
      <c r="O114" s="2"/>
      <c r="P114" s="2"/>
      <c r="Q114" s="2"/>
      <c r="R114" s="2"/>
      <c r="S114" s="2"/>
      <c r="T114" s="2"/>
      <c r="U114" s="2"/>
      <c r="V114" s="2"/>
      <c r="W114" s="2"/>
      <c r="X114" s="2"/>
      <c r="Y114" s="2"/>
      <c r="Z114" s="2"/>
      <c r="AA114" s="2"/>
    </row>
    <row r="115" spans="1:33" x14ac:dyDescent="0.25">
      <c r="A115" s="284"/>
      <c r="B115" s="285"/>
      <c r="C115" s="286"/>
      <c r="D115" s="286"/>
      <c r="E115" s="286"/>
      <c r="F115" s="286"/>
      <c r="G115" s="286"/>
      <c r="H115" s="286"/>
      <c r="I115" s="286"/>
      <c r="J115" s="286"/>
      <c r="K115" s="286"/>
      <c r="L115" s="286"/>
      <c r="M115" s="286"/>
      <c r="N115" s="286"/>
      <c r="O115" s="286"/>
      <c r="P115" s="286"/>
      <c r="Q115" s="286"/>
      <c r="R115" s="286"/>
      <c r="S115" s="286"/>
      <c r="T115" s="286"/>
      <c r="U115" s="122"/>
      <c r="V115" s="287"/>
      <c r="Y115" s="146"/>
      <c r="Z115" s="146"/>
      <c r="AA115" s="146"/>
      <c r="AB115" s="118"/>
      <c r="AC115" s="118"/>
    </row>
    <row r="116" spans="1:33" s="229" customFormat="1" x14ac:dyDescent="0.25">
      <c r="A116" s="115"/>
      <c r="B116" s="189"/>
      <c r="C116" s="190"/>
      <c r="D116" s="190"/>
      <c r="E116" s="190"/>
      <c r="F116" s="190"/>
      <c r="G116" s="190"/>
      <c r="H116" s="190"/>
      <c r="I116" s="190"/>
      <c r="J116" s="190"/>
      <c r="K116" s="58"/>
      <c r="L116" s="58"/>
      <c r="M116" s="190"/>
      <c r="N116" s="190"/>
      <c r="O116" s="190"/>
      <c r="P116" s="190"/>
      <c r="Q116" s="190"/>
      <c r="R116" s="190"/>
      <c r="S116" s="190"/>
      <c r="T116" s="190"/>
      <c r="U116" s="190"/>
      <c r="V116" s="190"/>
      <c r="W116" s="190"/>
      <c r="X116" s="58"/>
      <c r="Y116" s="58"/>
      <c r="Z116" s="58"/>
      <c r="AA116" s="58"/>
      <c r="AE116" s="179"/>
      <c r="AF116" s="118"/>
      <c r="AG116" s="118"/>
    </row>
    <row r="117" spans="1:33" s="409" customFormat="1" ht="21" x14ac:dyDescent="0.35">
      <c r="A117" s="410" t="s">
        <v>1022</v>
      </c>
      <c r="B117" s="398"/>
      <c r="C117" s="398"/>
      <c r="D117" s="398"/>
      <c r="E117" s="399"/>
      <c r="F117" s="399"/>
      <c r="G117" s="399"/>
      <c r="H117" s="400"/>
      <c r="I117" s="401"/>
      <c r="J117" s="402"/>
      <c r="K117" s="403"/>
      <c r="L117" s="404"/>
      <c r="M117" s="404"/>
      <c r="N117" s="398"/>
      <c r="O117" s="398"/>
      <c r="P117" s="398"/>
      <c r="Q117" s="398"/>
      <c r="R117" s="398"/>
      <c r="S117" s="398"/>
      <c r="T117" s="398"/>
      <c r="U117" s="398"/>
      <c r="V117" s="398"/>
      <c r="W117" s="398"/>
      <c r="X117" s="398"/>
      <c r="Y117" s="398"/>
      <c r="Z117" s="398"/>
      <c r="AA117" s="398"/>
      <c r="AB117" s="398"/>
      <c r="AC117" s="398"/>
      <c r="AD117" s="405"/>
      <c r="AE117" s="406"/>
      <c r="AF117" s="407"/>
      <c r="AG117" s="408"/>
    </row>
    <row r="118" spans="1:33" ht="21" x14ac:dyDescent="0.35">
      <c r="A118" s="170"/>
      <c r="B118" s="123"/>
      <c r="C118" s="171"/>
      <c r="D118" s="172"/>
      <c r="E118" s="119"/>
      <c r="F118" s="173"/>
      <c r="G118" s="118"/>
      <c r="H118" s="118"/>
      <c r="I118" s="57"/>
      <c r="J118" s="174"/>
      <c r="K118" s="57"/>
      <c r="L118" s="118"/>
      <c r="M118" s="118"/>
      <c r="N118" s="175"/>
      <c r="O118" s="118"/>
      <c r="P118" s="118"/>
      <c r="Q118" s="118"/>
      <c r="R118" s="118"/>
      <c r="S118" s="118"/>
      <c r="T118" s="118"/>
      <c r="U118" s="118"/>
      <c r="V118" s="118"/>
      <c r="W118" s="118"/>
      <c r="X118" s="118"/>
      <c r="Y118" s="118"/>
      <c r="Z118" s="118"/>
      <c r="AA118" s="118"/>
    </row>
    <row r="119" spans="1:33" x14ac:dyDescent="0.25">
      <c r="A119" s="120"/>
      <c r="B119" s="164" t="s">
        <v>1037</v>
      </c>
      <c r="C119" s="454" t="s">
        <v>1013</v>
      </c>
      <c r="D119" s="454" t="s">
        <v>980</v>
      </c>
      <c r="E119" s="136"/>
      <c r="F119" s="136"/>
      <c r="G119" s="136"/>
      <c r="H119" s="136"/>
      <c r="I119" s="57"/>
      <c r="J119" s="174"/>
      <c r="K119" s="57"/>
      <c r="L119" s="120"/>
      <c r="M119" s="120"/>
      <c r="N119" s="120"/>
      <c r="O119" s="120"/>
      <c r="P119" s="120"/>
      <c r="Q119" s="120"/>
      <c r="R119" s="120"/>
      <c r="S119" s="120"/>
      <c r="T119" s="120"/>
      <c r="U119" s="120"/>
      <c r="V119" s="120"/>
      <c r="W119" s="120"/>
      <c r="X119" s="120"/>
      <c r="Y119" s="120"/>
      <c r="Z119" s="120"/>
      <c r="AA119" s="120"/>
      <c r="AE119" s="179"/>
      <c r="AF119" s="118"/>
      <c r="AG119" s="118"/>
    </row>
    <row r="120" spans="1:33" ht="39" x14ac:dyDescent="0.25">
      <c r="A120" s="120"/>
      <c r="B120" s="295" t="s">
        <v>511</v>
      </c>
      <c r="C120" s="280">
        <v>3053327343.6174021</v>
      </c>
      <c r="D120" s="278">
        <v>71073300</v>
      </c>
      <c r="F120" s="580"/>
      <c r="G120" s="523"/>
      <c r="H120" s="120"/>
      <c r="I120" s="120"/>
      <c r="J120" s="120"/>
      <c r="K120" s="120"/>
      <c r="L120" s="120"/>
      <c r="M120" s="120"/>
      <c r="N120" s="120"/>
      <c r="O120" s="120"/>
      <c r="P120" s="120"/>
      <c r="Q120" s="120"/>
      <c r="R120" s="120"/>
      <c r="S120" s="120"/>
      <c r="T120" s="120"/>
      <c r="U120" s="120"/>
      <c r="V120" s="120"/>
      <c r="W120" s="120"/>
      <c r="X120" s="120"/>
      <c r="Y120" s="120"/>
      <c r="Z120" s="120"/>
      <c r="AA120" s="120"/>
      <c r="AE120" s="179"/>
      <c r="AF120" s="118"/>
      <c r="AG120" s="118"/>
    </row>
    <row r="121" spans="1:33" ht="39" x14ac:dyDescent="0.25">
      <c r="A121" s="120"/>
      <c r="B121" s="295" t="s">
        <v>512</v>
      </c>
      <c r="C121" s="542">
        <v>13484</v>
      </c>
      <c r="D121" s="542">
        <v>533</v>
      </c>
      <c r="F121" s="580"/>
      <c r="G121" s="523"/>
      <c r="H121" s="374"/>
      <c r="I121" s="120"/>
      <c r="J121" s="120"/>
      <c r="K121" s="120"/>
      <c r="L121" s="120"/>
      <c r="M121" s="120"/>
      <c r="N121" s="120"/>
      <c r="O121" s="120"/>
      <c r="P121" s="120"/>
      <c r="Q121" s="120"/>
      <c r="R121" s="120"/>
      <c r="S121" s="120"/>
      <c r="T121" s="120"/>
      <c r="U121" s="120"/>
      <c r="V121" s="120"/>
      <c r="W121" s="120"/>
      <c r="X121" s="120"/>
      <c r="Y121" s="120"/>
      <c r="Z121" s="120"/>
      <c r="AA121" s="120"/>
      <c r="AE121" s="294"/>
      <c r="AF121" s="118"/>
      <c r="AG121" s="118"/>
    </row>
    <row r="122" spans="1:33" ht="26.25" x14ac:dyDescent="0.25">
      <c r="A122" s="120"/>
      <c r="B122" s="295" t="s">
        <v>1038</v>
      </c>
      <c r="C122" s="568">
        <v>130.12183534271398</v>
      </c>
      <c r="D122" s="283">
        <v>3.0288885530716159</v>
      </c>
      <c r="F122" s="580"/>
      <c r="G122" s="523"/>
      <c r="H122" s="136"/>
      <c r="I122" s="120"/>
      <c r="J122" s="120"/>
      <c r="K122" s="120"/>
      <c r="L122" s="120"/>
      <c r="M122" s="120"/>
      <c r="N122" s="120"/>
      <c r="O122" s="120"/>
      <c r="P122" s="120"/>
      <c r="Q122" s="120"/>
      <c r="R122" s="120"/>
      <c r="S122" s="120"/>
      <c r="T122" s="120"/>
      <c r="U122" s="120"/>
      <c r="V122" s="120"/>
      <c r="W122" s="120"/>
      <c r="X122" s="120"/>
      <c r="Y122" s="120"/>
      <c r="Z122" s="120"/>
      <c r="AA122" s="120"/>
      <c r="AE122" s="294"/>
      <c r="AF122" s="118"/>
      <c r="AG122" s="118"/>
    </row>
    <row r="123" spans="1:33" ht="26.25" x14ac:dyDescent="0.25">
      <c r="A123" s="120"/>
      <c r="B123" s="295" t="s">
        <v>1039</v>
      </c>
      <c r="C123" s="21">
        <v>0.56000000000000005</v>
      </c>
      <c r="D123" s="541">
        <v>0.56000000000000005</v>
      </c>
      <c r="E123" s="136"/>
      <c r="F123" s="136"/>
      <c r="G123" s="136"/>
      <c r="H123" s="136"/>
      <c r="I123" s="120"/>
      <c r="J123" s="120"/>
      <c r="K123" s="120"/>
      <c r="L123" s="120"/>
      <c r="M123" s="120"/>
      <c r="N123" s="120"/>
      <c r="O123" s="120"/>
      <c r="P123" s="120"/>
      <c r="Q123" s="120"/>
      <c r="R123" s="120"/>
      <c r="S123" s="120"/>
      <c r="T123" s="120"/>
      <c r="U123" s="120"/>
      <c r="V123" s="120"/>
      <c r="W123" s="120"/>
      <c r="X123" s="120"/>
      <c r="Y123" s="120"/>
      <c r="Z123" s="120"/>
      <c r="AA123" s="120"/>
      <c r="AE123" s="182"/>
      <c r="AF123" s="118"/>
      <c r="AG123" s="118"/>
    </row>
    <row r="124" spans="1:33" x14ac:dyDescent="0.25">
      <c r="A124" s="120"/>
      <c r="B124" s="709" t="s">
        <v>1014</v>
      </c>
      <c r="C124" s="709"/>
      <c r="D124" s="136"/>
      <c r="E124" s="136"/>
      <c r="F124" s="136"/>
      <c r="G124" s="136"/>
      <c r="H124" s="136"/>
      <c r="I124" s="120"/>
      <c r="J124" s="120"/>
      <c r="K124" s="120"/>
      <c r="L124" s="120"/>
      <c r="M124" s="120"/>
      <c r="N124" s="120"/>
      <c r="O124" s="120"/>
      <c r="P124" s="120"/>
      <c r="Q124" s="120"/>
      <c r="R124" s="120"/>
      <c r="S124" s="120"/>
      <c r="T124" s="120"/>
      <c r="U124" s="120"/>
      <c r="V124" s="120"/>
      <c r="W124" s="120"/>
      <c r="X124" s="120"/>
      <c r="Y124" s="120"/>
      <c r="Z124" s="120"/>
      <c r="AA124" s="120"/>
      <c r="AE124" s="182"/>
      <c r="AF124" s="118"/>
      <c r="AG124" s="118"/>
    </row>
    <row r="125" spans="1:33" x14ac:dyDescent="0.25">
      <c r="A125" s="120"/>
      <c r="B125" s="532"/>
      <c r="C125" s="532"/>
      <c r="D125" s="136"/>
      <c r="E125" s="136"/>
      <c r="F125" s="136"/>
      <c r="G125" s="136"/>
      <c r="H125" s="136"/>
      <c r="I125" s="120"/>
      <c r="J125" s="120"/>
      <c r="K125" s="120"/>
      <c r="L125" s="120"/>
      <c r="M125" s="120"/>
      <c r="N125" s="120"/>
      <c r="O125" s="120"/>
      <c r="P125" s="120"/>
      <c r="Q125" s="120"/>
      <c r="R125" s="120"/>
      <c r="S125" s="120"/>
      <c r="T125" s="120"/>
      <c r="U125" s="120"/>
      <c r="V125" s="120"/>
      <c r="W125" s="120"/>
      <c r="X125" s="120"/>
      <c r="Y125" s="120"/>
      <c r="Z125" s="120"/>
      <c r="AA125" s="120"/>
      <c r="AE125" s="182"/>
      <c r="AF125" s="118"/>
      <c r="AG125" s="118"/>
    </row>
    <row r="126" spans="1:33" x14ac:dyDescent="0.25">
      <c r="A126" s="309" t="s">
        <v>1040</v>
      </c>
      <c r="B126" s="535"/>
      <c r="C126" s="445"/>
      <c r="D126" s="136"/>
      <c r="E126" s="136"/>
      <c r="F126" s="136"/>
      <c r="G126" s="136"/>
      <c r="H126" s="136"/>
      <c r="I126" s="120"/>
      <c r="J126" s="120"/>
      <c r="K126" s="120"/>
      <c r="L126" s="120"/>
      <c r="M126" s="120"/>
      <c r="N126" s="120"/>
      <c r="O126" s="120"/>
      <c r="P126" s="120"/>
      <c r="Q126" s="120"/>
      <c r="R126" s="120"/>
      <c r="S126" s="120"/>
      <c r="T126" s="120"/>
      <c r="U126" s="120"/>
      <c r="V126" s="120"/>
      <c r="W126" s="120"/>
      <c r="X126" s="120"/>
      <c r="Y126" s="120"/>
      <c r="Z126" s="120"/>
      <c r="AA126" s="120"/>
      <c r="AE126" s="182"/>
      <c r="AF126" s="118"/>
      <c r="AG126" s="118"/>
    </row>
    <row r="127" spans="1:33" s="409" customFormat="1" ht="21" x14ac:dyDescent="0.35">
      <c r="A127" s="410" t="s">
        <v>1022</v>
      </c>
      <c r="B127" s="411" t="s">
        <v>1017</v>
      </c>
      <c r="C127" s="398"/>
      <c r="D127" s="398"/>
      <c r="E127" s="399"/>
      <c r="F127" s="399"/>
      <c r="G127" s="399"/>
      <c r="H127" s="400"/>
      <c r="I127" s="401"/>
      <c r="J127" s="402"/>
      <c r="K127" s="403"/>
      <c r="L127" s="404"/>
      <c r="M127" s="404"/>
      <c r="N127" s="398"/>
      <c r="O127" s="398"/>
      <c r="P127" s="398"/>
      <c r="Q127" s="398"/>
      <c r="R127" s="398"/>
      <c r="S127" s="398"/>
      <c r="T127" s="398"/>
      <c r="U127" s="398"/>
      <c r="V127" s="398"/>
      <c r="W127" s="398"/>
      <c r="X127" s="398"/>
      <c r="Y127" s="398"/>
      <c r="Z127" s="398"/>
      <c r="AA127" s="398"/>
      <c r="AB127" s="398"/>
      <c r="AC127" s="398"/>
      <c r="AD127" s="405"/>
      <c r="AE127" s="406"/>
      <c r="AF127" s="407"/>
      <c r="AG127" s="408"/>
    </row>
    <row r="128" spans="1:33" s="24" customFormat="1" x14ac:dyDescent="0.25">
      <c r="A128" s="523"/>
      <c r="B128" s="523"/>
      <c r="C128" s="523"/>
      <c r="D128" s="523"/>
      <c r="E128" s="523"/>
      <c r="F128" s="523"/>
      <c r="G128" s="523"/>
      <c r="H128" s="523"/>
      <c r="I128" s="523"/>
      <c r="J128" s="523"/>
      <c r="K128" s="523"/>
      <c r="L128" s="523"/>
      <c r="M128" s="523"/>
      <c r="N128" s="523"/>
      <c r="O128" s="523"/>
      <c r="P128" s="523"/>
      <c r="Q128" s="523"/>
      <c r="R128" s="523"/>
      <c r="S128" s="523"/>
      <c r="T128" s="523"/>
      <c r="U128" s="523"/>
      <c r="V128" s="523"/>
      <c r="W128" s="523"/>
      <c r="X128" s="523"/>
      <c r="Y128" s="523"/>
      <c r="Z128" s="523"/>
      <c r="AA128" s="523"/>
    </row>
    <row r="129" spans="1:27" s="24" customFormat="1" ht="60" x14ac:dyDescent="0.25">
      <c r="A129" s="581" t="s">
        <v>806</v>
      </c>
      <c r="B129" s="292" t="s">
        <v>793</v>
      </c>
      <c r="C129" s="292" t="s">
        <v>794</v>
      </c>
      <c r="D129" s="292" t="s">
        <v>547</v>
      </c>
      <c r="E129" s="292" t="s">
        <v>795</v>
      </c>
      <c r="F129" s="292" t="s">
        <v>807</v>
      </c>
      <c r="G129" s="292" t="s">
        <v>797</v>
      </c>
      <c r="H129" s="292" t="s">
        <v>798</v>
      </c>
      <c r="I129" s="6"/>
      <c r="J129" s="296"/>
      <c r="K129" s="523"/>
      <c r="L129" s="523"/>
      <c r="M129" s="523"/>
      <c r="N129" s="523"/>
      <c r="O129" s="523"/>
      <c r="P129" s="523"/>
      <c r="Q129" s="523"/>
      <c r="R129" s="523"/>
      <c r="S129" s="523"/>
      <c r="T129" s="523"/>
      <c r="U129" s="523"/>
      <c r="V129" s="523"/>
      <c r="W129" s="523"/>
      <c r="X129" s="523"/>
      <c r="Y129" s="523"/>
      <c r="Z129" s="523"/>
      <c r="AA129" s="523"/>
    </row>
    <row r="130" spans="1:27" s="24" customFormat="1" x14ac:dyDescent="0.25">
      <c r="A130" s="330" t="s">
        <v>518</v>
      </c>
      <c r="B130" s="542">
        <v>2512</v>
      </c>
      <c r="C130" s="278">
        <v>139042843.75</v>
      </c>
      <c r="D130" s="542">
        <v>1408</v>
      </c>
      <c r="E130" s="541">
        <v>0.10442005339661821</v>
      </c>
      <c r="F130" s="278">
        <v>63465000</v>
      </c>
      <c r="G130" s="541">
        <v>2.0785521124246843E-2</v>
      </c>
      <c r="H130" s="105">
        <v>0.56050955414012738</v>
      </c>
      <c r="I130" s="6"/>
      <c r="J130" s="523"/>
      <c r="K130" s="523"/>
      <c r="L130" s="523"/>
      <c r="M130" s="523"/>
      <c r="N130" s="523"/>
      <c r="O130" s="523"/>
      <c r="P130" s="523"/>
      <c r="Q130" s="523"/>
      <c r="R130" s="523"/>
      <c r="S130" s="523"/>
      <c r="T130" s="523"/>
      <c r="U130" s="523"/>
      <c r="V130" s="523"/>
      <c r="W130" s="523"/>
      <c r="X130" s="523"/>
      <c r="Y130" s="523"/>
      <c r="Z130" s="523"/>
      <c r="AA130" s="523"/>
    </row>
    <row r="131" spans="1:27" s="24" customFormat="1" x14ac:dyDescent="0.25">
      <c r="A131" s="330" t="s">
        <v>519</v>
      </c>
      <c r="B131" s="542">
        <v>5370</v>
      </c>
      <c r="C131" s="278">
        <v>2545773371.000001</v>
      </c>
      <c r="D131" s="542">
        <v>2364</v>
      </c>
      <c r="E131" s="541">
        <v>0.17531889646989024</v>
      </c>
      <c r="F131" s="278">
        <v>975610659.6043998</v>
      </c>
      <c r="G131" s="541">
        <v>0.31952376860076653</v>
      </c>
      <c r="H131" s="105">
        <v>0.44022346368715082</v>
      </c>
      <c r="I131" s="6"/>
      <c r="J131" s="523"/>
      <c r="K131" s="523"/>
      <c r="L131" s="523"/>
      <c r="M131" s="523"/>
      <c r="N131" s="523"/>
      <c r="O131" s="523"/>
      <c r="P131" s="523"/>
      <c r="Q131" s="523"/>
      <c r="R131" s="523"/>
      <c r="S131" s="523"/>
      <c r="T131" s="523"/>
      <c r="U131" s="523"/>
      <c r="V131" s="523"/>
      <c r="W131" s="523"/>
      <c r="X131" s="523"/>
      <c r="Y131" s="523"/>
      <c r="Z131" s="523"/>
      <c r="AA131" s="523"/>
    </row>
    <row r="132" spans="1:27" s="24" customFormat="1" x14ac:dyDescent="0.25">
      <c r="A132" s="330" t="s">
        <v>520</v>
      </c>
      <c r="B132" s="542">
        <v>696</v>
      </c>
      <c r="C132" s="278">
        <v>524018852.58000004</v>
      </c>
      <c r="D132" s="542">
        <v>346</v>
      </c>
      <c r="E132" s="541">
        <v>2.5660041530703056E-2</v>
      </c>
      <c r="F132" s="278">
        <v>246659781</v>
      </c>
      <c r="G132" s="541">
        <v>8.0783929543490118E-2</v>
      </c>
      <c r="H132" s="105">
        <v>0.49712643678160917</v>
      </c>
      <c r="I132" s="6"/>
      <c r="J132" s="523"/>
      <c r="K132" s="274"/>
      <c r="L132" s="523"/>
      <c r="M132" s="523"/>
      <c r="N132" s="523"/>
      <c r="O132" s="523"/>
      <c r="P132" s="523"/>
      <c r="Q132" s="523"/>
      <c r="R132" s="523"/>
      <c r="S132" s="523"/>
      <c r="T132" s="523"/>
      <c r="U132" s="523"/>
      <c r="V132" s="523"/>
      <c r="W132" s="523"/>
      <c r="X132" s="523"/>
      <c r="Y132" s="523"/>
      <c r="Z132" s="523"/>
      <c r="AA132" s="523"/>
    </row>
    <row r="133" spans="1:27" s="24" customFormat="1" x14ac:dyDescent="0.25">
      <c r="A133" s="330" t="s">
        <v>704</v>
      </c>
      <c r="B133" s="542">
        <v>10002</v>
      </c>
      <c r="C133" s="278">
        <v>258507242.48999983</v>
      </c>
      <c r="D133" s="542">
        <v>6245</v>
      </c>
      <c r="E133" s="541">
        <v>0.46314150103826757</v>
      </c>
      <c r="F133" s="278">
        <v>115337643.0130001</v>
      </c>
      <c r="G133" s="541">
        <v>3.7774411333294809E-2</v>
      </c>
      <c r="H133" s="105">
        <v>0.62437512497500502</v>
      </c>
      <c r="I133" s="6"/>
      <c r="J133" s="523"/>
      <c r="K133" s="274"/>
      <c r="L133" s="523"/>
      <c r="M133" s="523"/>
      <c r="N133" s="523"/>
      <c r="O133" s="523"/>
      <c r="P133" s="523"/>
      <c r="Q133" s="523"/>
      <c r="R133" s="523"/>
      <c r="S133" s="523"/>
      <c r="T133" s="523"/>
      <c r="U133" s="523"/>
      <c r="V133" s="523"/>
      <c r="W133" s="523"/>
      <c r="X133" s="523"/>
      <c r="Y133" s="523"/>
      <c r="Z133" s="523"/>
      <c r="AA133" s="523"/>
    </row>
    <row r="134" spans="1:27" s="24" customFormat="1" x14ac:dyDescent="0.25">
      <c r="A134" s="330" t="s">
        <v>705</v>
      </c>
      <c r="B134" s="542">
        <v>2197</v>
      </c>
      <c r="C134" s="278">
        <v>1215832422.8950009</v>
      </c>
      <c r="D134" s="542">
        <v>1242</v>
      </c>
      <c r="E134" s="541">
        <v>9.2109166419460098E-2</v>
      </c>
      <c r="F134" s="278">
        <v>567295436.88999999</v>
      </c>
      <c r="G134" s="541">
        <v>0.18579581323825631</v>
      </c>
      <c r="H134" s="105">
        <v>0.56531634046426948</v>
      </c>
      <c r="I134" s="6"/>
      <c r="J134" s="523"/>
      <c r="K134" s="274"/>
      <c r="L134" s="523"/>
      <c r="M134" s="523"/>
      <c r="N134" s="523"/>
      <c r="O134" s="523"/>
      <c r="P134" s="523"/>
      <c r="Q134" s="523"/>
      <c r="R134" s="523"/>
      <c r="S134" s="523"/>
      <c r="T134" s="523"/>
      <c r="U134" s="523"/>
      <c r="V134" s="523"/>
      <c r="W134" s="523"/>
      <c r="X134" s="523"/>
      <c r="Y134" s="523"/>
      <c r="Z134" s="523"/>
      <c r="AA134" s="523"/>
    </row>
    <row r="135" spans="1:27" s="24" customFormat="1" x14ac:dyDescent="0.25">
      <c r="A135" s="330" t="s">
        <v>523</v>
      </c>
      <c r="B135" s="542">
        <v>3312</v>
      </c>
      <c r="C135" s="278">
        <v>2702064809.3400006</v>
      </c>
      <c r="D135" s="542">
        <v>1876</v>
      </c>
      <c r="E135" s="541">
        <v>0.13912785523583507</v>
      </c>
      <c r="F135" s="278">
        <v>1084723023.1100001</v>
      </c>
      <c r="G135" s="541">
        <v>0.35525932893421264</v>
      </c>
      <c r="H135" s="105">
        <v>0.56642512077294682</v>
      </c>
      <c r="I135" s="6"/>
      <c r="J135" s="523"/>
      <c r="K135" s="274"/>
      <c r="L135" s="523"/>
      <c r="M135" s="523"/>
      <c r="N135" s="523"/>
      <c r="O135" s="523"/>
      <c r="P135" s="523"/>
      <c r="Q135" s="523"/>
      <c r="R135" s="523"/>
      <c r="S135" s="523"/>
      <c r="T135" s="523"/>
      <c r="U135" s="523"/>
      <c r="V135" s="523"/>
      <c r="W135" s="523"/>
      <c r="X135" s="523"/>
      <c r="Y135" s="523"/>
      <c r="Z135" s="523"/>
      <c r="AA135" s="523"/>
    </row>
    <row r="136" spans="1:27" s="24" customFormat="1" x14ac:dyDescent="0.25">
      <c r="A136" s="582" t="s">
        <v>334</v>
      </c>
      <c r="B136" s="556">
        <v>24095</v>
      </c>
      <c r="C136" s="557">
        <v>7385865642.0549927</v>
      </c>
      <c r="D136" s="556">
        <v>13484</v>
      </c>
      <c r="E136" s="583">
        <v>1</v>
      </c>
      <c r="F136" s="557">
        <v>3053327343.6174016</v>
      </c>
      <c r="G136" s="583">
        <v>1</v>
      </c>
      <c r="H136" s="584">
        <v>0.55961817804523761</v>
      </c>
      <c r="I136" s="6"/>
      <c r="J136" s="523"/>
      <c r="K136" s="274"/>
      <c r="L136" s="523"/>
      <c r="M136" s="523"/>
      <c r="N136" s="523"/>
      <c r="O136" s="523"/>
      <c r="P136" s="523"/>
      <c r="Q136" s="523"/>
      <c r="R136" s="523"/>
      <c r="S136" s="523"/>
      <c r="T136" s="523"/>
      <c r="U136" s="523"/>
      <c r="V136" s="523"/>
      <c r="W136" s="523"/>
      <c r="X136" s="523"/>
      <c r="Y136" s="523"/>
      <c r="Z136" s="523"/>
      <c r="AA136" s="523"/>
    </row>
    <row r="137" spans="1:27" s="24" customFormat="1" x14ac:dyDescent="0.25">
      <c r="A137" s="523"/>
      <c r="B137" s="523"/>
      <c r="C137" s="523"/>
      <c r="D137" s="523"/>
      <c r="E137" s="523"/>
      <c r="F137" s="523"/>
      <c r="G137" s="523"/>
      <c r="H137" s="523"/>
      <c r="I137" s="6"/>
      <c r="J137" s="523"/>
      <c r="K137" s="523"/>
      <c r="L137" s="523"/>
      <c r="M137" s="523"/>
      <c r="N137" s="523"/>
      <c r="O137" s="523"/>
      <c r="P137" s="523"/>
      <c r="Q137" s="523"/>
      <c r="R137" s="523"/>
      <c r="S137" s="523"/>
      <c r="T137" s="523"/>
      <c r="U137" s="523"/>
      <c r="V137" s="523"/>
      <c r="W137" s="523"/>
      <c r="X137" s="523"/>
      <c r="Y137" s="523"/>
      <c r="Z137" s="523"/>
      <c r="AA137" s="523"/>
    </row>
    <row r="138" spans="1:27" s="24" customFormat="1" ht="60" x14ac:dyDescent="0.25">
      <c r="A138" s="191" t="s">
        <v>808</v>
      </c>
      <c r="B138" s="292" t="s">
        <v>793</v>
      </c>
      <c r="C138" s="292" t="s">
        <v>794</v>
      </c>
      <c r="D138" s="292" t="s">
        <v>547</v>
      </c>
      <c r="E138" s="292" t="s">
        <v>795</v>
      </c>
      <c r="F138" s="292" t="s">
        <v>796</v>
      </c>
      <c r="G138" s="292" t="s">
        <v>797</v>
      </c>
      <c r="H138" s="292" t="s">
        <v>798</v>
      </c>
      <c r="I138" s="6"/>
      <c r="J138" s="523"/>
      <c r="K138" s="523"/>
      <c r="L138" s="523"/>
      <c r="M138" s="523"/>
      <c r="N138" s="523"/>
      <c r="O138" s="523"/>
      <c r="P138" s="523"/>
      <c r="Q138" s="523"/>
      <c r="R138" s="523"/>
      <c r="S138" s="523"/>
      <c r="T138" s="523"/>
      <c r="U138" s="523"/>
      <c r="V138" s="523"/>
      <c r="W138" s="523"/>
      <c r="X138" s="523"/>
      <c r="Y138" s="523"/>
      <c r="Z138" s="523"/>
      <c r="AA138" s="523"/>
    </row>
    <row r="139" spans="1:27" s="24" customFormat="1" x14ac:dyDescent="0.25">
      <c r="A139" s="330" t="s">
        <v>809</v>
      </c>
      <c r="B139" s="542">
        <v>3419</v>
      </c>
      <c r="C139" s="278">
        <v>671233500.18999994</v>
      </c>
      <c r="D139" s="542">
        <v>1494</v>
      </c>
      <c r="E139" s="541">
        <v>0.11079798279442302</v>
      </c>
      <c r="F139" s="278">
        <v>261554422.01519996</v>
      </c>
      <c r="G139" s="541">
        <v>8.5662096650706926E-2</v>
      </c>
      <c r="H139" s="105">
        <v>0.43696987423223166</v>
      </c>
      <c r="I139" s="6"/>
      <c r="J139" s="523"/>
      <c r="K139" s="523"/>
      <c r="L139" s="523"/>
      <c r="M139" s="523"/>
      <c r="N139" s="523"/>
      <c r="O139" s="523"/>
      <c r="P139" s="523"/>
      <c r="Q139" s="523"/>
      <c r="R139" s="523"/>
      <c r="S139" s="523"/>
      <c r="T139" s="523"/>
      <c r="U139" s="523"/>
      <c r="V139" s="523"/>
      <c r="W139" s="523"/>
      <c r="X139" s="523"/>
      <c r="Y139" s="523"/>
      <c r="Z139" s="523"/>
      <c r="AA139" s="523"/>
    </row>
    <row r="140" spans="1:27" s="24" customFormat="1" x14ac:dyDescent="0.25">
      <c r="A140" s="330" t="s">
        <v>810</v>
      </c>
      <c r="B140" s="542">
        <v>95</v>
      </c>
      <c r="C140" s="278">
        <v>59531975.799999997</v>
      </c>
      <c r="D140" s="542">
        <v>26</v>
      </c>
      <c r="E140" s="541">
        <v>1.928211213289825E-3</v>
      </c>
      <c r="F140" s="278">
        <v>3471800</v>
      </c>
      <c r="G140" s="541">
        <v>1.1370546323037931E-3</v>
      </c>
      <c r="H140" s="105">
        <v>0.27368421052631581</v>
      </c>
      <c r="I140" s="6"/>
      <c r="J140" s="523"/>
      <c r="K140" s="523"/>
      <c r="L140" s="523"/>
      <c r="M140" s="523"/>
      <c r="N140" s="523"/>
      <c r="O140" s="523"/>
      <c r="P140" s="523"/>
      <c r="Q140" s="523"/>
      <c r="R140" s="523"/>
      <c r="S140" s="523"/>
      <c r="T140" s="523"/>
      <c r="U140" s="523"/>
      <c r="V140" s="523"/>
      <c r="W140" s="523"/>
      <c r="X140" s="523"/>
      <c r="Y140" s="523"/>
      <c r="Z140" s="523"/>
      <c r="AA140" s="523"/>
    </row>
    <row r="141" spans="1:27" s="24" customFormat="1" x14ac:dyDescent="0.25">
      <c r="A141" s="330" t="s">
        <v>811</v>
      </c>
      <c r="B141" s="542">
        <v>15550</v>
      </c>
      <c r="C141" s="278">
        <v>3299092276.4199991</v>
      </c>
      <c r="D141" s="542">
        <v>9046</v>
      </c>
      <c r="E141" s="541">
        <v>0.67086917828537529</v>
      </c>
      <c r="F141" s="278">
        <v>1206570718.9592016</v>
      </c>
      <c r="G141" s="541">
        <v>0.39516585782437874</v>
      </c>
      <c r="H141" s="105">
        <v>0.58173633440514472</v>
      </c>
      <c r="I141" s="6"/>
      <c r="J141" s="523"/>
      <c r="K141" s="523"/>
      <c r="L141" s="523"/>
      <c r="M141" s="523"/>
      <c r="N141" s="523"/>
      <c r="O141" s="523"/>
      <c r="P141" s="523"/>
      <c r="Q141" s="523"/>
      <c r="R141" s="523"/>
      <c r="S141" s="523"/>
      <c r="T141" s="523"/>
      <c r="U141" s="523"/>
      <c r="V141" s="523"/>
      <c r="W141" s="523"/>
      <c r="X141" s="523"/>
      <c r="Y141" s="523"/>
      <c r="Z141" s="523"/>
      <c r="AA141" s="523"/>
    </row>
    <row r="142" spans="1:27" s="24" customFormat="1" x14ac:dyDescent="0.25">
      <c r="A142" s="330" t="s">
        <v>812</v>
      </c>
      <c r="B142" s="542">
        <v>3593</v>
      </c>
      <c r="C142" s="278">
        <v>1788878557.2950001</v>
      </c>
      <c r="D142" s="542">
        <v>2117</v>
      </c>
      <c r="E142" s="541">
        <v>0.1570008899436369</v>
      </c>
      <c r="F142" s="278">
        <v>803649080.37600005</v>
      </c>
      <c r="G142" s="541">
        <v>0.26320436361202088</v>
      </c>
      <c r="H142" s="105">
        <v>0.58920122460339552</v>
      </c>
      <c r="I142" s="6"/>
      <c r="J142" s="523"/>
      <c r="K142" s="523"/>
      <c r="L142" s="523"/>
      <c r="M142" s="523"/>
      <c r="N142" s="523"/>
      <c r="O142" s="523"/>
      <c r="P142" s="523"/>
      <c r="Q142" s="523"/>
      <c r="R142" s="523"/>
      <c r="S142" s="523"/>
      <c r="T142" s="523"/>
      <c r="U142" s="523"/>
      <c r="V142" s="523"/>
      <c r="W142" s="523"/>
      <c r="X142" s="523"/>
      <c r="Y142" s="523"/>
      <c r="Z142" s="523"/>
      <c r="AA142" s="523"/>
    </row>
    <row r="143" spans="1:27" s="24" customFormat="1" x14ac:dyDescent="0.25">
      <c r="A143" s="330" t="s">
        <v>813</v>
      </c>
      <c r="B143" s="542">
        <v>1416</v>
      </c>
      <c r="C143" s="278">
        <v>1565830232.3500001</v>
      </c>
      <c r="D143" s="542">
        <v>795</v>
      </c>
      <c r="E143" s="541">
        <v>5.8958765944823494E-2</v>
      </c>
      <c r="F143" s="278">
        <v>777640322.26699996</v>
      </c>
      <c r="G143" s="541">
        <v>0.25468619468284659</v>
      </c>
      <c r="H143" s="105">
        <v>0.56144067796610164</v>
      </c>
      <c r="I143" s="6"/>
      <c r="J143" s="523"/>
      <c r="K143" s="523"/>
      <c r="L143" s="523"/>
      <c r="M143" s="523"/>
      <c r="N143" s="523"/>
      <c r="O143" s="523"/>
      <c r="P143" s="523"/>
      <c r="Q143" s="523"/>
      <c r="R143" s="523"/>
      <c r="S143" s="523"/>
      <c r="T143" s="523"/>
      <c r="U143" s="523"/>
      <c r="V143" s="523"/>
      <c r="W143" s="523"/>
      <c r="X143" s="523"/>
      <c r="Y143" s="523"/>
      <c r="Z143" s="523"/>
      <c r="AA143" s="523"/>
    </row>
    <row r="144" spans="1:27" s="24" customFormat="1" x14ac:dyDescent="0.25">
      <c r="A144" s="330" t="s">
        <v>937</v>
      </c>
      <c r="B144" s="542">
        <v>22</v>
      </c>
      <c r="C144" s="278">
        <v>1299100</v>
      </c>
      <c r="D144" s="542">
        <v>6</v>
      </c>
      <c r="E144" s="541">
        <v>4.449718184514981E-4</v>
      </c>
      <c r="F144" s="278">
        <v>441000</v>
      </c>
      <c r="G144" s="541">
        <v>1.4443259774352577E-4</v>
      </c>
      <c r="H144" s="105">
        <v>0.27272727272727271</v>
      </c>
      <c r="I144" s="6"/>
      <c r="J144" s="523"/>
      <c r="K144" s="523"/>
      <c r="L144" s="523"/>
      <c r="M144" s="523"/>
      <c r="N144" s="523"/>
      <c r="O144" s="523"/>
      <c r="P144" s="523"/>
      <c r="Q144" s="523"/>
      <c r="R144" s="523"/>
      <c r="S144" s="523"/>
      <c r="T144" s="523"/>
      <c r="U144" s="523"/>
      <c r="V144" s="523"/>
      <c r="W144" s="523"/>
      <c r="X144" s="523"/>
      <c r="Y144" s="523"/>
      <c r="Z144" s="523"/>
      <c r="AA144" s="523"/>
    </row>
    <row r="145" spans="1:27" s="24" customFormat="1" x14ac:dyDescent="0.25">
      <c r="A145" s="555" t="s">
        <v>334</v>
      </c>
      <c r="B145" s="556">
        <v>24095</v>
      </c>
      <c r="C145" s="557">
        <v>7385865642.0549974</v>
      </c>
      <c r="D145" s="556">
        <v>13484</v>
      </c>
      <c r="E145" s="583">
        <v>1</v>
      </c>
      <c r="F145" s="557">
        <v>3053327343.6174002</v>
      </c>
      <c r="G145" s="583">
        <v>1</v>
      </c>
      <c r="H145" s="584">
        <v>0.55961817804523761</v>
      </c>
      <c r="I145" s="6"/>
      <c r="J145" s="523"/>
      <c r="K145" s="523"/>
      <c r="L145" s="523"/>
      <c r="M145" s="523"/>
      <c r="N145" s="523"/>
      <c r="O145" s="523"/>
      <c r="P145" s="523"/>
      <c r="Q145" s="523"/>
      <c r="R145" s="523"/>
      <c r="S145" s="523"/>
      <c r="T145" s="523"/>
      <c r="U145" s="523"/>
      <c r="V145" s="523"/>
      <c r="W145" s="523"/>
      <c r="X145" s="523"/>
      <c r="Y145" s="523"/>
      <c r="Z145" s="523"/>
      <c r="AA145" s="523"/>
    </row>
    <row r="146" spans="1:27" s="24" customFormat="1" x14ac:dyDescent="0.25">
      <c r="A146" s="523"/>
      <c r="B146" s="523"/>
      <c r="C146" s="523"/>
      <c r="D146" s="523"/>
      <c r="E146" s="523"/>
      <c r="F146" s="523"/>
      <c r="G146" s="297"/>
      <c r="H146" s="523"/>
      <c r="I146" s="6"/>
      <c r="J146" s="523"/>
      <c r="K146" s="523"/>
      <c r="L146" s="523"/>
      <c r="M146" s="523"/>
      <c r="N146" s="523"/>
      <c r="O146" s="523"/>
      <c r="P146" s="523"/>
      <c r="Q146" s="523"/>
      <c r="R146" s="523"/>
      <c r="S146" s="523"/>
      <c r="T146" s="523"/>
      <c r="U146" s="523"/>
      <c r="V146" s="523"/>
      <c r="W146" s="523"/>
      <c r="X146" s="523"/>
      <c r="Y146" s="523"/>
      <c r="Z146" s="523"/>
      <c r="AA146" s="523"/>
    </row>
    <row r="147" spans="1:27" s="24" customFormat="1" ht="60" x14ac:dyDescent="0.25">
      <c r="A147" s="191" t="s">
        <v>814</v>
      </c>
      <c r="B147" s="292" t="s">
        <v>793</v>
      </c>
      <c r="C147" s="674" t="s">
        <v>794</v>
      </c>
      <c r="D147" s="292" t="s">
        <v>547</v>
      </c>
      <c r="E147" s="292" t="s">
        <v>795</v>
      </c>
      <c r="F147" s="292" t="s">
        <v>796</v>
      </c>
      <c r="G147" s="292" t="s">
        <v>797</v>
      </c>
      <c r="H147" s="292" t="s">
        <v>798</v>
      </c>
      <c r="I147" s="6"/>
      <c r="J147" s="523"/>
      <c r="K147" s="523"/>
      <c r="L147" s="523"/>
      <c r="M147" s="523"/>
      <c r="N147" s="523"/>
      <c r="O147" s="523"/>
      <c r="P147" s="523"/>
      <c r="Q147" s="523"/>
      <c r="R147" s="523"/>
      <c r="S147" s="523"/>
      <c r="T147" s="523"/>
      <c r="U147" s="523"/>
      <c r="V147" s="523"/>
      <c r="W147" s="523"/>
      <c r="X147" s="523"/>
      <c r="Y147" s="523"/>
      <c r="Z147" s="523"/>
      <c r="AA147" s="523"/>
    </row>
    <row r="148" spans="1:27" s="24" customFormat="1" x14ac:dyDescent="0.25">
      <c r="A148" s="657" t="s">
        <v>787</v>
      </c>
      <c r="B148" s="542">
        <v>15510</v>
      </c>
      <c r="C148" s="278">
        <v>239282559.61499995</v>
      </c>
      <c r="D148" s="542">
        <v>9357</v>
      </c>
      <c r="E148" s="541">
        <v>0.69393355087511122</v>
      </c>
      <c r="F148" s="278">
        <v>143280402.604</v>
      </c>
      <c r="G148" s="541">
        <v>4.6925988103931879E-2</v>
      </c>
      <c r="H148" s="105">
        <v>0.6032882011605416</v>
      </c>
      <c r="I148" s="6"/>
      <c r="J148" s="523"/>
      <c r="K148" s="523"/>
      <c r="L148" s="523"/>
      <c r="M148" s="523"/>
      <c r="N148" s="523"/>
      <c r="O148" s="523"/>
      <c r="P148" s="523"/>
      <c r="Q148" s="523"/>
      <c r="R148" s="523"/>
      <c r="S148" s="523"/>
      <c r="T148" s="523"/>
      <c r="U148" s="523"/>
      <c r="V148" s="523"/>
      <c r="W148" s="523"/>
      <c r="X148" s="523"/>
      <c r="Y148" s="523"/>
      <c r="Z148" s="523"/>
      <c r="AA148" s="523"/>
    </row>
    <row r="149" spans="1:27" s="24" customFormat="1" x14ac:dyDescent="0.25">
      <c r="A149" s="657" t="s">
        <v>788</v>
      </c>
      <c r="B149" s="542">
        <v>3121</v>
      </c>
      <c r="C149" s="278">
        <v>216154901.75999996</v>
      </c>
      <c r="D149" s="542">
        <v>1615</v>
      </c>
      <c r="E149" s="541">
        <v>0.1197715811331949</v>
      </c>
      <c r="F149" s="278">
        <v>105892493.35700002</v>
      </c>
      <c r="G149" s="541">
        <v>3.4681015639661139E-2</v>
      </c>
      <c r="H149" s="105">
        <v>0.51746235181031719</v>
      </c>
      <c r="I149" s="6"/>
      <c r="J149" s="523"/>
      <c r="K149" s="523"/>
      <c r="L149" s="523"/>
      <c r="M149" s="523"/>
      <c r="N149" s="523"/>
      <c r="O149" s="523"/>
      <c r="P149" s="523"/>
      <c r="Q149" s="523"/>
      <c r="R149" s="523"/>
      <c r="S149" s="523"/>
      <c r="T149" s="523"/>
      <c r="U149" s="523"/>
      <c r="V149" s="523"/>
      <c r="W149" s="523"/>
      <c r="X149" s="523"/>
      <c r="Y149" s="523"/>
      <c r="Z149" s="523"/>
      <c r="AA149" s="523"/>
    </row>
    <row r="150" spans="1:27" s="24" customFormat="1" x14ac:dyDescent="0.25">
      <c r="A150" s="657" t="s">
        <v>789</v>
      </c>
      <c r="B150" s="542">
        <v>4636</v>
      </c>
      <c r="C150" s="278">
        <v>2315258866.250001</v>
      </c>
      <c r="D150" s="542">
        <v>2187</v>
      </c>
      <c r="E150" s="541">
        <v>0.16219222782557105</v>
      </c>
      <c r="F150" s="278">
        <v>1060385339.8464001</v>
      </c>
      <c r="G150" s="541">
        <v>0.34728845633371203</v>
      </c>
      <c r="H150" s="105">
        <v>0.47174288179465057</v>
      </c>
      <c r="I150" s="6"/>
      <c r="J150" s="523"/>
      <c r="K150" s="523"/>
      <c r="L150" s="523"/>
      <c r="M150" s="523"/>
      <c r="N150" s="523"/>
      <c r="O150" s="523"/>
      <c r="P150" s="523"/>
      <c r="Q150" s="523"/>
      <c r="R150" s="523"/>
      <c r="S150" s="523"/>
      <c r="T150" s="523"/>
      <c r="U150" s="523"/>
      <c r="V150" s="523"/>
      <c r="W150" s="523"/>
      <c r="X150" s="523"/>
      <c r="Y150" s="523"/>
      <c r="Z150" s="523"/>
      <c r="AA150" s="523"/>
    </row>
    <row r="151" spans="1:27" s="24" customFormat="1" x14ac:dyDescent="0.25">
      <c r="A151" s="657" t="s">
        <v>790</v>
      </c>
      <c r="B151" s="542">
        <v>599</v>
      </c>
      <c r="C151" s="278">
        <v>1978957759.4299998</v>
      </c>
      <c r="D151" s="542">
        <v>226</v>
      </c>
      <c r="E151" s="541">
        <v>1.6760605161673093E-2</v>
      </c>
      <c r="F151" s="278">
        <v>777860933.93000007</v>
      </c>
      <c r="G151" s="541">
        <v>0.25475844755264171</v>
      </c>
      <c r="H151" s="105">
        <v>0.37729549248747912</v>
      </c>
      <c r="I151" s="6"/>
      <c r="J151" s="523"/>
      <c r="K151" s="523"/>
      <c r="L151" s="523"/>
      <c r="M151" s="523"/>
      <c r="N151" s="523"/>
      <c r="O151" s="523"/>
      <c r="P151" s="523"/>
      <c r="Q151" s="523"/>
      <c r="R151" s="523"/>
      <c r="S151" s="523"/>
      <c r="T151" s="523"/>
      <c r="U151" s="523"/>
      <c r="V151" s="523"/>
      <c r="W151" s="523"/>
      <c r="X151" s="523"/>
      <c r="Y151" s="523"/>
      <c r="Z151" s="523"/>
      <c r="AA151" s="523"/>
    </row>
    <row r="152" spans="1:27" s="24" customFormat="1" x14ac:dyDescent="0.25">
      <c r="A152" s="657" t="s">
        <v>791</v>
      </c>
      <c r="B152" s="542">
        <v>229</v>
      </c>
      <c r="C152" s="278">
        <v>2636211555</v>
      </c>
      <c r="D152" s="542">
        <v>99</v>
      </c>
      <c r="E152" s="541">
        <v>7.3420350044497186E-3</v>
      </c>
      <c r="F152" s="278">
        <v>965908173.88</v>
      </c>
      <c r="G152" s="541">
        <v>0.31634609237005357</v>
      </c>
      <c r="H152" s="105">
        <v>0.43231441048034935</v>
      </c>
      <c r="I152" s="6"/>
      <c r="J152" s="523"/>
      <c r="K152" s="523"/>
      <c r="L152" s="523"/>
      <c r="M152" s="523"/>
      <c r="N152" s="523"/>
      <c r="O152" s="523"/>
      <c r="P152" s="523"/>
      <c r="Q152" s="523"/>
      <c r="R152" s="523"/>
      <c r="S152" s="523"/>
      <c r="T152" s="523"/>
      <c r="U152" s="523"/>
      <c r="V152" s="523"/>
      <c r="W152" s="523"/>
      <c r="X152" s="523"/>
      <c r="Y152" s="523"/>
      <c r="Z152" s="523"/>
      <c r="AA152" s="523"/>
    </row>
    <row r="153" spans="1:27" s="24" customFormat="1" x14ac:dyDescent="0.25">
      <c r="A153" s="582" t="s">
        <v>334</v>
      </c>
      <c r="B153" s="556">
        <v>24095</v>
      </c>
      <c r="C153" s="557">
        <v>7385865642.0550013</v>
      </c>
      <c r="D153" s="556">
        <v>13484</v>
      </c>
      <c r="E153" s="583">
        <v>1</v>
      </c>
      <c r="F153" s="557">
        <v>3053327343.6173992</v>
      </c>
      <c r="G153" s="583">
        <v>1</v>
      </c>
      <c r="H153" s="584">
        <v>0.55961817804523761</v>
      </c>
      <c r="I153" s="6"/>
      <c r="J153" s="523"/>
      <c r="K153" s="523"/>
      <c r="L153" s="523"/>
      <c r="M153" s="523"/>
      <c r="N153" s="523"/>
      <c r="O153" s="523"/>
      <c r="P153" s="523"/>
      <c r="Q153" s="523"/>
      <c r="R153" s="523"/>
      <c r="S153" s="523"/>
      <c r="T153" s="523"/>
      <c r="U153" s="523"/>
      <c r="V153" s="523"/>
      <c r="W153" s="523"/>
      <c r="X153" s="523"/>
      <c r="Y153" s="523"/>
      <c r="Z153" s="523"/>
      <c r="AA153" s="523"/>
    </row>
    <row r="154" spans="1:27" s="24" customFormat="1" x14ac:dyDescent="0.25">
      <c r="A154" s="523"/>
      <c r="B154" s="523"/>
      <c r="C154" s="523"/>
      <c r="D154" s="523"/>
      <c r="E154" s="523"/>
      <c r="F154" s="523"/>
      <c r="G154" s="523"/>
      <c r="H154" s="523"/>
      <c r="I154" s="6"/>
      <c r="J154" s="523"/>
      <c r="K154" s="523"/>
      <c r="L154" s="523"/>
      <c r="M154" s="523"/>
      <c r="N154" s="523"/>
      <c r="O154" s="523"/>
      <c r="P154" s="523"/>
      <c r="Q154" s="523"/>
      <c r="R154" s="523"/>
      <c r="S154" s="523"/>
      <c r="T154" s="523"/>
      <c r="U154" s="523"/>
      <c r="V154" s="523"/>
      <c r="W154" s="523"/>
      <c r="X154" s="523"/>
      <c r="Y154" s="523"/>
      <c r="Z154" s="523"/>
      <c r="AA154" s="523"/>
    </row>
    <row r="155" spans="1:27" s="24" customFormat="1" ht="60" x14ac:dyDescent="0.25">
      <c r="A155" s="191" t="s">
        <v>792</v>
      </c>
      <c r="B155" s="292" t="s">
        <v>793</v>
      </c>
      <c r="C155" s="292" t="s">
        <v>794</v>
      </c>
      <c r="D155" s="292" t="s">
        <v>547</v>
      </c>
      <c r="E155" s="292" t="s">
        <v>795</v>
      </c>
      <c r="F155" s="292" t="s">
        <v>796</v>
      </c>
      <c r="G155" s="292" t="s">
        <v>797</v>
      </c>
      <c r="H155" s="292" t="s">
        <v>798</v>
      </c>
      <c r="I155" s="6"/>
      <c r="J155" s="523"/>
      <c r="K155" s="523"/>
      <c r="L155" s="523"/>
      <c r="M155" s="523"/>
      <c r="N155" s="523"/>
      <c r="O155" s="523"/>
      <c r="P155" s="523"/>
      <c r="Q155" s="523"/>
      <c r="R155" s="523"/>
      <c r="S155" s="523"/>
      <c r="T155" s="523"/>
      <c r="U155" s="523"/>
      <c r="V155" s="523"/>
      <c r="W155" s="523"/>
      <c r="X155" s="523"/>
      <c r="Y155" s="523"/>
      <c r="Z155" s="523"/>
      <c r="AA155" s="523"/>
    </row>
    <row r="156" spans="1:27" s="24" customFormat="1" x14ac:dyDescent="0.25">
      <c r="A156" s="330" t="s">
        <v>524</v>
      </c>
      <c r="B156" s="542">
        <v>304</v>
      </c>
      <c r="C156" s="278">
        <v>2632700</v>
      </c>
      <c r="D156" s="542">
        <v>164</v>
      </c>
      <c r="E156" s="585">
        <v>1.216256303767428E-2</v>
      </c>
      <c r="F156" s="278">
        <v>1427400</v>
      </c>
      <c r="G156" s="585">
        <v>4.6749000004333018E-4</v>
      </c>
      <c r="H156" s="541">
        <v>0.53947368421052633</v>
      </c>
      <c r="I156" s="6"/>
      <c r="J156" s="523"/>
      <c r="K156" s="523"/>
      <c r="L156" s="523"/>
      <c r="M156" s="523"/>
      <c r="N156" s="523"/>
      <c r="O156" s="523"/>
      <c r="P156" s="523"/>
      <c r="Q156" s="523"/>
      <c r="R156" s="523"/>
      <c r="S156" s="523"/>
      <c r="T156" s="523"/>
      <c r="U156" s="523"/>
      <c r="V156" s="523"/>
      <c r="W156" s="523"/>
      <c r="X156" s="523"/>
      <c r="Y156" s="523"/>
      <c r="Z156" s="523"/>
      <c r="AA156" s="523"/>
    </row>
    <row r="157" spans="1:27" s="24" customFormat="1" x14ac:dyDescent="0.25">
      <c r="A157" s="330" t="s">
        <v>1026</v>
      </c>
      <c r="B157" s="542">
        <v>6370</v>
      </c>
      <c r="C157" s="278">
        <v>26048356</v>
      </c>
      <c r="D157" s="542">
        <v>4156</v>
      </c>
      <c r="E157" s="585">
        <v>0.30821714624740432</v>
      </c>
      <c r="F157" s="278">
        <v>13940719.663000003</v>
      </c>
      <c r="G157" s="585">
        <v>4.5657468375087046E-3</v>
      </c>
      <c r="H157" s="541">
        <v>0.65243328100470954</v>
      </c>
      <c r="I157" s="6"/>
      <c r="J157" s="523"/>
      <c r="K157" s="523"/>
      <c r="L157" s="523"/>
      <c r="M157" s="523"/>
      <c r="N157" s="523"/>
      <c r="O157" s="523"/>
      <c r="P157" s="523"/>
      <c r="Q157" s="523"/>
      <c r="R157" s="523"/>
      <c r="S157" s="523"/>
      <c r="T157" s="523"/>
      <c r="U157" s="523"/>
      <c r="V157" s="523"/>
      <c r="W157" s="523"/>
      <c r="X157" s="523"/>
      <c r="Y157" s="523"/>
      <c r="Z157" s="523"/>
      <c r="AA157" s="523"/>
    </row>
    <row r="158" spans="1:27" s="24" customFormat="1" x14ac:dyDescent="0.25">
      <c r="A158" s="330" t="s">
        <v>860</v>
      </c>
      <c r="B158" s="542">
        <v>23</v>
      </c>
      <c r="C158" s="278">
        <v>6604031</v>
      </c>
      <c r="D158" s="542">
        <v>17</v>
      </c>
      <c r="E158" s="585">
        <v>1.2607534856125778E-3</v>
      </c>
      <c r="F158" s="278">
        <v>1975023</v>
      </c>
      <c r="G158" s="585">
        <v>6.4684286279639771E-4</v>
      </c>
      <c r="H158" s="541">
        <v>0.73913043478260865</v>
      </c>
      <c r="I158" s="6"/>
      <c r="J158" s="523"/>
      <c r="K158" s="523"/>
      <c r="L158" s="523"/>
      <c r="M158" s="523"/>
      <c r="N158" s="523"/>
      <c r="O158" s="523"/>
      <c r="P158" s="523"/>
      <c r="Q158" s="523"/>
      <c r="R158" s="523"/>
      <c r="S158" s="523"/>
      <c r="T158" s="523"/>
      <c r="U158" s="523"/>
      <c r="V158" s="523"/>
      <c r="W158" s="523"/>
      <c r="X158" s="523"/>
      <c r="Y158" s="523"/>
      <c r="Z158" s="523"/>
      <c r="AA158" s="523"/>
    </row>
    <row r="159" spans="1:27" s="24" customFormat="1" x14ac:dyDescent="0.25">
      <c r="A159" s="330" t="s">
        <v>861</v>
      </c>
      <c r="B159" s="542">
        <v>50</v>
      </c>
      <c r="C159" s="278">
        <v>26077894</v>
      </c>
      <c r="D159" s="542">
        <v>27</v>
      </c>
      <c r="E159" s="585">
        <v>2.0023731830317412E-3</v>
      </c>
      <c r="F159" s="278">
        <v>9569500</v>
      </c>
      <c r="G159" s="585">
        <v>3.1341218687226061E-3</v>
      </c>
      <c r="H159" s="541">
        <v>0.54</v>
      </c>
      <c r="I159" s="6"/>
      <c r="J159" s="523"/>
      <c r="K159" s="523"/>
      <c r="L159" s="523"/>
      <c r="M159" s="523"/>
      <c r="N159" s="523"/>
      <c r="O159" s="523"/>
      <c r="P159" s="523"/>
      <c r="Q159" s="523"/>
      <c r="R159" s="523"/>
      <c r="S159" s="523"/>
      <c r="T159" s="523"/>
      <c r="U159" s="523"/>
      <c r="V159" s="523"/>
      <c r="W159" s="523"/>
      <c r="X159" s="523"/>
      <c r="Y159" s="523"/>
      <c r="Z159" s="523"/>
      <c r="AA159" s="523"/>
    </row>
    <row r="160" spans="1:27" s="24" customFormat="1" x14ac:dyDescent="0.25">
      <c r="A160" s="330" t="s">
        <v>862</v>
      </c>
      <c r="B160" s="542">
        <v>9</v>
      </c>
      <c r="C160" s="278">
        <v>4335000</v>
      </c>
      <c r="D160" s="542">
        <v>5</v>
      </c>
      <c r="E160" s="585">
        <v>3.7080984870958172E-4</v>
      </c>
      <c r="F160" s="278">
        <v>2853900</v>
      </c>
      <c r="G160" s="585">
        <v>9.3468523968310213E-4</v>
      </c>
      <c r="H160" s="541">
        <v>0.55555555555555558</v>
      </c>
      <c r="I160" s="6"/>
      <c r="J160" s="523"/>
      <c r="K160" s="523"/>
      <c r="L160" s="523"/>
      <c r="M160" s="523"/>
      <c r="N160" s="523"/>
      <c r="O160" s="523"/>
      <c r="P160" s="523"/>
      <c r="Q160" s="523"/>
      <c r="R160" s="523"/>
      <c r="S160" s="523"/>
      <c r="T160" s="523"/>
      <c r="U160" s="523"/>
      <c r="V160" s="523"/>
      <c r="W160" s="523"/>
      <c r="X160" s="523"/>
      <c r="Y160" s="523"/>
      <c r="Z160" s="523"/>
      <c r="AA160" s="523"/>
    </row>
    <row r="161" spans="1:27" s="24" customFormat="1" x14ac:dyDescent="0.25">
      <c r="A161" s="330" t="s">
        <v>525</v>
      </c>
      <c r="B161" s="542">
        <v>49</v>
      </c>
      <c r="C161" s="278">
        <v>50000000</v>
      </c>
      <c r="D161" s="542">
        <v>20</v>
      </c>
      <c r="E161" s="585">
        <v>1.4832393948383269E-3</v>
      </c>
      <c r="F161" s="278">
        <v>27500000</v>
      </c>
      <c r="G161" s="585">
        <v>9.0065678865010358E-3</v>
      </c>
      <c r="H161" s="541">
        <v>0.40816326530612246</v>
      </c>
      <c r="I161" s="6"/>
      <c r="J161" s="523"/>
      <c r="K161" s="523"/>
      <c r="L161" s="523"/>
      <c r="M161" s="523"/>
      <c r="N161" s="523"/>
      <c r="O161" s="523"/>
      <c r="P161" s="523"/>
      <c r="Q161" s="523"/>
      <c r="R161" s="523"/>
      <c r="S161" s="523"/>
      <c r="T161" s="523"/>
      <c r="U161" s="523"/>
      <c r="V161" s="523"/>
      <c r="W161" s="523"/>
      <c r="X161" s="523"/>
      <c r="Y161" s="523"/>
      <c r="Z161" s="523"/>
      <c r="AA161" s="523"/>
    </row>
    <row r="162" spans="1:27" s="24" customFormat="1" x14ac:dyDescent="0.25">
      <c r="A162" s="330" t="s">
        <v>526</v>
      </c>
      <c r="B162" s="542">
        <v>53</v>
      </c>
      <c r="C162" s="278">
        <v>500900</v>
      </c>
      <c r="D162" s="542">
        <v>48</v>
      </c>
      <c r="E162" s="585">
        <v>3.5597745476119848E-3</v>
      </c>
      <c r="F162" s="278">
        <v>453300</v>
      </c>
      <c r="G162" s="585">
        <v>1.4846098992548799E-4</v>
      </c>
      <c r="H162" s="541">
        <v>0.90566037735849059</v>
      </c>
      <c r="I162" s="6"/>
      <c r="J162" s="523"/>
      <c r="K162" s="523"/>
      <c r="L162" s="523"/>
      <c r="M162" s="523"/>
      <c r="N162" s="523"/>
      <c r="O162" s="523"/>
      <c r="P162" s="523"/>
      <c r="Q162" s="523"/>
      <c r="R162" s="523"/>
      <c r="S162" s="523"/>
      <c r="T162" s="523"/>
      <c r="U162" s="523"/>
      <c r="V162" s="523"/>
      <c r="W162" s="523"/>
      <c r="X162" s="523"/>
      <c r="Y162" s="523"/>
      <c r="Z162" s="523"/>
      <c r="AA162" s="523"/>
    </row>
    <row r="163" spans="1:27" s="24" customFormat="1" x14ac:dyDescent="0.25">
      <c r="A163" s="330" t="s">
        <v>527</v>
      </c>
      <c r="B163" s="542">
        <v>51</v>
      </c>
      <c r="C163" s="278">
        <v>7574754</v>
      </c>
      <c r="D163" s="542">
        <v>13</v>
      </c>
      <c r="E163" s="585">
        <v>9.6410560664491251E-4</v>
      </c>
      <c r="F163" s="278">
        <v>1865800</v>
      </c>
      <c r="G163" s="585">
        <v>6.1107106773213211E-4</v>
      </c>
      <c r="H163" s="541">
        <v>0.25490196078431371</v>
      </c>
      <c r="I163" s="6"/>
      <c r="J163" s="523"/>
      <c r="K163" s="523"/>
      <c r="L163" s="523"/>
      <c r="M163" s="523"/>
      <c r="N163" s="523"/>
      <c r="O163" s="523"/>
      <c r="P163" s="523"/>
      <c r="Q163" s="523"/>
      <c r="R163" s="523"/>
      <c r="S163" s="523"/>
      <c r="T163" s="523"/>
      <c r="U163" s="523"/>
      <c r="V163" s="523"/>
      <c r="W163" s="523"/>
      <c r="X163" s="523"/>
      <c r="Y163" s="523"/>
      <c r="Z163" s="523"/>
      <c r="AA163" s="523"/>
    </row>
    <row r="164" spans="1:27" s="24" customFormat="1" x14ac:dyDescent="0.25">
      <c r="A164" s="330" t="s">
        <v>528</v>
      </c>
      <c r="B164" s="542">
        <v>676</v>
      </c>
      <c r="C164" s="278">
        <v>5484255</v>
      </c>
      <c r="D164" s="542">
        <v>515</v>
      </c>
      <c r="E164" s="585">
        <v>3.8193414417086916E-2</v>
      </c>
      <c r="F164" s="278">
        <v>4248800</v>
      </c>
      <c r="G164" s="585">
        <v>1.3915311140423857E-3</v>
      </c>
      <c r="H164" s="541">
        <v>0.76183431952662717</v>
      </c>
      <c r="I164" s="6"/>
      <c r="J164" s="523"/>
      <c r="K164" s="523"/>
      <c r="L164" s="523"/>
      <c r="M164" s="523"/>
      <c r="N164" s="523"/>
      <c r="O164" s="523"/>
      <c r="P164" s="523"/>
      <c r="Q164" s="523"/>
      <c r="R164" s="523"/>
      <c r="S164" s="523"/>
      <c r="T164" s="523"/>
      <c r="U164" s="523"/>
      <c r="V164" s="523"/>
      <c r="W164" s="523"/>
      <c r="X164" s="523"/>
      <c r="Y164" s="523"/>
      <c r="Z164" s="523"/>
      <c r="AA164" s="523"/>
    </row>
    <row r="165" spans="1:27" s="24" customFormat="1" x14ac:dyDescent="0.25">
      <c r="A165" s="330" t="s">
        <v>529</v>
      </c>
      <c r="B165" s="542">
        <v>494</v>
      </c>
      <c r="C165" s="278">
        <v>75460514</v>
      </c>
      <c r="D165" s="542">
        <v>219</v>
      </c>
      <c r="E165" s="585">
        <v>1.6241471373479678E-2</v>
      </c>
      <c r="F165" s="278">
        <v>41027900</v>
      </c>
      <c r="G165" s="585">
        <v>1.3437111512384577E-2</v>
      </c>
      <c r="H165" s="541">
        <v>0.44331983805668018</v>
      </c>
      <c r="I165" s="6"/>
      <c r="J165" s="523"/>
      <c r="K165" s="523"/>
      <c r="L165" s="523"/>
      <c r="M165" s="523"/>
      <c r="N165" s="523"/>
      <c r="O165" s="523"/>
      <c r="P165" s="523"/>
      <c r="Q165" s="523"/>
      <c r="R165" s="523"/>
      <c r="S165" s="523"/>
      <c r="T165" s="523"/>
      <c r="U165" s="523"/>
      <c r="V165" s="523"/>
      <c r="W165" s="523"/>
      <c r="X165" s="523"/>
      <c r="Y165" s="523"/>
      <c r="Z165" s="523"/>
      <c r="AA165" s="523"/>
    </row>
    <row r="166" spans="1:27" s="24" customFormat="1" x14ac:dyDescent="0.25">
      <c r="A166" s="330" t="s">
        <v>863</v>
      </c>
      <c r="B166" s="542">
        <v>11</v>
      </c>
      <c r="C166" s="278">
        <v>13866200</v>
      </c>
      <c r="D166" s="542">
        <v>6</v>
      </c>
      <c r="E166" s="585">
        <v>4.449718184514981E-4</v>
      </c>
      <c r="F166" s="278">
        <v>7573000</v>
      </c>
      <c r="G166" s="585">
        <v>2.4802450401626309E-3</v>
      </c>
      <c r="H166" s="541">
        <v>0.54545454545454541</v>
      </c>
      <c r="I166" s="6"/>
      <c r="J166" s="523"/>
      <c r="K166" s="523"/>
      <c r="L166" s="523"/>
      <c r="M166" s="523"/>
      <c r="N166" s="523"/>
      <c r="O166" s="523"/>
      <c r="P166" s="523"/>
      <c r="Q166" s="523"/>
      <c r="R166" s="523"/>
      <c r="S166" s="523"/>
      <c r="T166" s="523"/>
      <c r="U166" s="523"/>
      <c r="V166" s="523"/>
      <c r="W166" s="523"/>
      <c r="X166" s="523"/>
      <c r="Y166" s="523"/>
      <c r="Z166" s="523"/>
      <c r="AA166" s="523"/>
    </row>
    <row r="167" spans="1:27" s="24" customFormat="1" x14ac:dyDescent="0.25">
      <c r="A167" s="330" t="s">
        <v>864</v>
      </c>
      <c r="B167" s="542">
        <v>15</v>
      </c>
      <c r="C167" s="278">
        <v>9015800</v>
      </c>
      <c r="D167" s="542">
        <v>6</v>
      </c>
      <c r="E167" s="585">
        <v>4.449718184514981E-4</v>
      </c>
      <c r="F167" s="278">
        <v>3004900</v>
      </c>
      <c r="G167" s="585">
        <v>9.8413948516898049E-4</v>
      </c>
      <c r="H167" s="541">
        <v>0.4</v>
      </c>
      <c r="I167" s="6"/>
      <c r="J167" s="523"/>
      <c r="K167" s="523"/>
      <c r="L167" s="523"/>
      <c r="M167" s="523"/>
      <c r="N167" s="523"/>
      <c r="O167" s="523"/>
      <c r="P167" s="523"/>
      <c r="Q167" s="523"/>
      <c r="R167" s="523"/>
      <c r="S167" s="523"/>
      <c r="T167" s="523"/>
      <c r="U167" s="523"/>
      <c r="V167" s="523"/>
      <c r="W167" s="523"/>
      <c r="X167" s="523"/>
      <c r="Y167" s="523"/>
      <c r="Z167" s="523"/>
      <c r="AA167" s="523"/>
    </row>
    <row r="168" spans="1:27" s="24" customFormat="1" x14ac:dyDescent="0.25">
      <c r="A168" s="330" t="s">
        <v>530</v>
      </c>
      <c r="B168" s="542">
        <v>48</v>
      </c>
      <c r="C168" s="278">
        <v>114056000</v>
      </c>
      <c r="D168" s="542">
        <v>17</v>
      </c>
      <c r="E168" s="585">
        <v>1.2607534856125778E-3</v>
      </c>
      <c r="F168" s="278">
        <v>40286600</v>
      </c>
      <c r="G168" s="585">
        <v>1.3194327193320461E-2</v>
      </c>
      <c r="H168" s="541">
        <v>0.35416666666666669</v>
      </c>
      <c r="I168" s="6"/>
      <c r="J168" s="523"/>
      <c r="K168" s="523"/>
      <c r="L168" s="523"/>
      <c r="M168" s="523"/>
      <c r="N168" s="523"/>
      <c r="O168" s="523"/>
      <c r="P168" s="523"/>
      <c r="Q168" s="523"/>
      <c r="R168" s="523"/>
      <c r="S168" s="523"/>
      <c r="T168" s="523"/>
      <c r="U168" s="523"/>
      <c r="V168" s="523"/>
      <c r="W168" s="523"/>
      <c r="X168" s="523"/>
      <c r="Y168" s="523"/>
      <c r="Z168" s="523"/>
      <c r="AA168" s="523"/>
    </row>
    <row r="169" spans="1:27" s="24" customFormat="1" x14ac:dyDescent="0.25">
      <c r="A169" s="330" t="s">
        <v>531</v>
      </c>
      <c r="B169" s="542">
        <v>4208</v>
      </c>
      <c r="C169" s="278">
        <v>5206534405.499999</v>
      </c>
      <c r="D169" s="542">
        <v>1885</v>
      </c>
      <c r="E169" s="585">
        <v>0.1397953129635123</v>
      </c>
      <c r="F169" s="278">
        <v>2053453064.03</v>
      </c>
      <c r="G169" s="585">
        <v>0.67252961537926381</v>
      </c>
      <c r="H169" s="541">
        <v>0.44795627376425856</v>
      </c>
      <c r="I169" s="6"/>
      <c r="J169" s="523"/>
      <c r="K169" s="523"/>
      <c r="L169" s="523"/>
      <c r="M169" s="523"/>
      <c r="N169" s="523"/>
      <c r="O169" s="523"/>
      <c r="P169" s="523"/>
      <c r="Q169" s="523"/>
      <c r="R169" s="523"/>
      <c r="S169" s="523"/>
      <c r="T169" s="523"/>
      <c r="U169" s="523"/>
      <c r="V169" s="523"/>
      <c r="W169" s="523"/>
      <c r="X169" s="523"/>
      <c r="Y169" s="523"/>
      <c r="Z169" s="523"/>
      <c r="AA169" s="523"/>
    </row>
    <row r="170" spans="1:27" s="24" customFormat="1" x14ac:dyDescent="0.25">
      <c r="A170" s="330" t="s">
        <v>545</v>
      </c>
      <c r="B170" s="542">
        <v>367</v>
      </c>
      <c r="C170" s="278">
        <v>62114155.719999999</v>
      </c>
      <c r="D170" s="542">
        <v>128</v>
      </c>
      <c r="E170" s="585">
        <v>9.4927321269652927E-3</v>
      </c>
      <c r="F170" s="278">
        <v>21974880.010000002</v>
      </c>
      <c r="G170" s="585">
        <v>7.1970272221010762E-3</v>
      </c>
      <c r="H170" s="541">
        <v>0.34877384196185285</v>
      </c>
      <c r="I170" s="6"/>
      <c r="J170" s="523"/>
      <c r="K170" s="523"/>
      <c r="L170" s="523"/>
      <c r="M170" s="523"/>
      <c r="N170" s="523"/>
      <c r="O170" s="523"/>
      <c r="P170" s="523"/>
      <c r="Q170" s="523"/>
      <c r="R170" s="523"/>
      <c r="S170" s="523"/>
      <c r="T170" s="523"/>
      <c r="U170" s="523"/>
      <c r="V170" s="523"/>
      <c r="W170" s="523"/>
      <c r="X170" s="523"/>
      <c r="Y170" s="523"/>
      <c r="Z170" s="523"/>
      <c r="AA170" s="523"/>
    </row>
    <row r="171" spans="1:27" s="24" customFormat="1" x14ac:dyDescent="0.25">
      <c r="A171" s="330" t="s">
        <v>935</v>
      </c>
      <c r="B171" s="542">
        <v>26</v>
      </c>
      <c r="C171" s="278">
        <v>20561100</v>
      </c>
      <c r="D171" s="542">
        <v>2</v>
      </c>
      <c r="E171" s="585">
        <v>1.483239394838327E-4</v>
      </c>
      <c r="F171" s="278">
        <v>1881100</v>
      </c>
      <c r="G171" s="585">
        <v>6.1608199459262179E-4</v>
      </c>
      <c r="H171" s="541">
        <v>7.6923076923076927E-2</v>
      </c>
      <c r="I171" s="6"/>
      <c r="J171" s="523"/>
      <c r="K171" s="523"/>
      <c r="L171" s="523"/>
      <c r="M171" s="523"/>
      <c r="N171" s="523"/>
      <c r="O171" s="523"/>
      <c r="P171" s="523"/>
      <c r="Q171" s="523"/>
      <c r="R171" s="523"/>
      <c r="S171" s="523"/>
      <c r="T171" s="523"/>
      <c r="U171" s="523"/>
      <c r="V171" s="523"/>
      <c r="W171" s="523"/>
      <c r="X171" s="523"/>
      <c r="Y171" s="523"/>
      <c r="Z171" s="523"/>
      <c r="AA171" s="523"/>
    </row>
    <row r="172" spans="1:27" s="24" customFormat="1" x14ac:dyDescent="0.25">
      <c r="A172" s="330" t="s">
        <v>532</v>
      </c>
      <c r="B172" s="542">
        <v>59</v>
      </c>
      <c r="C172" s="278">
        <v>99670403</v>
      </c>
      <c r="D172" s="542">
        <v>28</v>
      </c>
      <c r="E172" s="585">
        <v>2.0765351527736575E-3</v>
      </c>
      <c r="F172" s="278">
        <v>50198900</v>
      </c>
      <c r="G172" s="585">
        <v>1.6440720024642794E-2</v>
      </c>
      <c r="H172" s="541">
        <v>0.47457627118644069</v>
      </c>
      <c r="I172" s="6"/>
      <c r="J172" s="523"/>
      <c r="K172" s="523"/>
      <c r="L172" s="523"/>
      <c r="M172" s="523"/>
      <c r="N172" s="523"/>
      <c r="O172" s="523"/>
      <c r="P172" s="523"/>
      <c r="Q172" s="523"/>
      <c r="R172" s="523"/>
      <c r="S172" s="523"/>
      <c r="T172" s="523"/>
      <c r="U172" s="523"/>
      <c r="V172" s="523"/>
      <c r="W172" s="523"/>
      <c r="X172" s="523"/>
      <c r="Y172" s="523"/>
      <c r="Z172" s="523"/>
      <c r="AA172" s="523"/>
    </row>
    <row r="173" spans="1:27" s="24" customFormat="1" x14ac:dyDescent="0.25">
      <c r="A173" s="330" t="s">
        <v>533</v>
      </c>
      <c r="B173" s="542">
        <v>618</v>
      </c>
      <c r="C173" s="278">
        <v>35001746.149999999</v>
      </c>
      <c r="D173" s="542">
        <v>384</v>
      </c>
      <c r="E173" s="585">
        <v>2.8478196380895878E-2</v>
      </c>
      <c r="F173" s="278">
        <v>7350469.3500000006</v>
      </c>
      <c r="G173" s="585">
        <v>2.4073636799425511E-3</v>
      </c>
      <c r="H173" s="541">
        <v>0.62135922330097082</v>
      </c>
      <c r="I173" s="6"/>
      <c r="J173" s="523"/>
      <c r="K173" s="523"/>
      <c r="L173" s="523"/>
      <c r="M173" s="523"/>
      <c r="N173" s="523"/>
      <c r="O173" s="523"/>
      <c r="P173" s="523"/>
      <c r="Q173" s="523"/>
      <c r="R173" s="523"/>
      <c r="S173" s="523"/>
      <c r="T173" s="523"/>
      <c r="U173" s="523"/>
      <c r="V173" s="523"/>
      <c r="W173" s="523"/>
      <c r="X173" s="523"/>
      <c r="Y173" s="523"/>
      <c r="Z173" s="523"/>
      <c r="AA173" s="523"/>
    </row>
    <row r="174" spans="1:27" s="24" customFormat="1" x14ac:dyDescent="0.25">
      <c r="A174" s="330" t="s">
        <v>1027</v>
      </c>
      <c r="B174" s="542">
        <v>53</v>
      </c>
      <c r="C174" s="278">
        <v>323327002</v>
      </c>
      <c r="D174" s="542">
        <v>26</v>
      </c>
      <c r="E174" s="585">
        <v>1.928211213289825E-3</v>
      </c>
      <c r="F174" s="278">
        <v>142857460.88</v>
      </c>
      <c r="G174" s="585">
        <v>4.6787469800323125E-2</v>
      </c>
      <c r="H174" s="541">
        <v>0.49056603773584906</v>
      </c>
      <c r="I174" s="6"/>
      <c r="J174" s="523"/>
      <c r="K174" s="523"/>
      <c r="L174" s="523"/>
      <c r="M174" s="523"/>
      <c r="N174" s="523"/>
      <c r="O174" s="523"/>
      <c r="P174" s="523"/>
      <c r="Q174" s="523"/>
      <c r="R174" s="523"/>
      <c r="S174" s="523"/>
      <c r="T174" s="523"/>
      <c r="U174" s="523"/>
      <c r="V174" s="523"/>
      <c r="W174" s="523"/>
      <c r="X174" s="523"/>
      <c r="Y174" s="523"/>
      <c r="Z174" s="523"/>
      <c r="AA174" s="523"/>
    </row>
    <row r="175" spans="1:27" s="24" customFormat="1" x14ac:dyDescent="0.25">
      <c r="A175" s="330" t="s">
        <v>865</v>
      </c>
      <c r="B175" s="542">
        <v>30</v>
      </c>
      <c r="C175" s="278">
        <v>2877458</v>
      </c>
      <c r="D175" s="542">
        <v>22</v>
      </c>
      <c r="E175" s="585">
        <v>1.6315633343221595E-3</v>
      </c>
      <c r="F175" s="278">
        <v>1971650</v>
      </c>
      <c r="G175" s="585">
        <v>6.4573816630617334E-4</v>
      </c>
      <c r="H175" s="541">
        <v>0.73333333333333328</v>
      </c>
      <c r="I175" s="6"/>
      <c r="J175" s="523"/>
      <c r="K175" s="523"/>
      <c r="L175" s="523"/>
      <c r="M175" s="523"/>
      <c r="N175" s="523"/>
      <c r="O175" s="523"/>
      <c r="P175" s="523"/>
      <c r="Q175" s="523"/>
      <c r="R175" s="523"/>
      <c r="S175" s="523"/>
      <c r="T175" s="523"/>
      <c r="U175" s="523"/>
      <c r="V175" s="523"/>
      <c r="W175" s="523"/>
      <c r="X175" s="523"/>
      <c r="Y175" s="523"/>
      <c r="Z175" s="523"/>
      <c r="AA175" s="523"/>
    </row>
    <row r="176" spans="1:27" s="24" customFormat="1" x14ac:dyDescent="0.25">
      <c r="A176" s="330" t="s">
        <v>534</v>
      </c>
      <c r="B176" s="542">
        <v>118</v>
      </c>
      <c r="C176" s="278">
        <v>13438231.369999999</v>
      </c>
      <c r="D176" s="542">
        <v>48</v>
      </c>
      <c r="E176" s="585">
        <v>3.5597745476119848E-3</v>
      </c>
      <c r="F176" s="278">
        <v>7557357</v>
      </c>
      <c r="G176" s="585">
        <v>2.4751217768372294E-3</v>
      </c>
      <c r="H176" s="541">
        <v>0.40677966101694918</v>
      </c>
      <c r="I176" s="6"/>
      <c r="J176" s="523"/>
      <c r="K176" s="523"/>
      <c r="L176" s="523"/>
      <c r="M176" s="523"/>
      <c r="N176" s="523"/>
      <c r="O176" s="523"/>
      <c r="P176" s="523"/>
      <c r="Q176" s="523"/>
      <c r="R176" s="523"/>
      <c r="S176" s="523"/>
      <c r="T176" s="523"/>
      <c r="U176" s="523"/>
      <c r="V176" s="523"/>
      <c r="W176" s="523"/>
      <c r="X176" s="523"/>
      <c r="Y176" s="523"/>
      <c r="Z176" s="523"/>
      <c r="AA176" s="523"/>
    </row>
    <row r="177" spans="1:27" s="24" customFormat="1" x14ac:dyDescent="0.25">
      <c r="A177" s="330" t="s">
        <v>1028</v>
      </c>
      <c r="B177" s="542">
        <v>5502</v>
      </c>
      <c r="C177" s="278">
        <v>251290989.56999996</v>
      </c>
      <c r="D177" s="542">
        <v>3081</v>
      </c>
      <c r="E177" s="585">
        <v>0.22849302877484426</v>
      </c>
      <c r="F177" s="278">
        <v>136186168.92000002</v>
      </c>
      <c r="G177" s="585">
        <v>4.4602544566562825E-2</v>
      </c>
      <c r="H177" s="541">
        <v>0.55997818974918212</v>
      </c>
      <c r="I177" s="6"/>
      <c r="J177" s="523"/>
      <c r="K177" s="523"/>
      <c r="L177" s="523"/>
      <c r="M177" s="523"/>
      <c r="N177" s="523"/>
      <c r="O177" s="523"/>
      <c r="P177" s="523"/>
      <c r="Q177" s="523"/>
      <c r="R177" s="523"/>
      <c r="S177" s="523"/>
      <c r="T177" s="523"/>
      <c r="U177" s="523"/>
      <c r="V177" s="523"/>
      <c r="W177" s="523"/>
      <c r="X177" s="523"/>
      <c r="Y177" s="523"/>
      <c r="Z177" s="523"/>
      <c r="AA177" s="523"/>
    </row>
    <row r="178" spans="1:27" s="24" customFormat="1" x14ac:dyDescent="0.25">
      <c r="A178" s="330" t="s">
        <v>1029</v>
      </c>
      <c r="B178" s="542">
        <v>448</v>
      </c>
      <c r="C178" s="278">
        <v>613756212.83500004</v>
      </c>
      <c r="D178" s="542">
        <v>233</v>
      </c>
      <c r="E178" s="585">
        <v>1.7279738949866508E-2</v>
      </c>
      <c r="F178" s="278">
        <v>319143327</v>
      </c>
      <c r="G178" s="585">
        <v>0.10452312873270178</v>
      </c>
      <c r="H178" s="541">
        <v>0.5200892857142857</v>
      </c>
      <c r="I178" s="6"/>
      <c r="J178" s="523"/>
      <c r="K178" s="523"/>
      <c r="L178" s="523"/>
      <c r="M178" s="523"/>
      <c r="N178" s="523"/>
      <c r="O178" s="523"/>
      <c r="P178" s="523"/>
      <c r="Q178" s="523"/>
      <c r="R178" s="523"/>
      <c r="S178" s="523"/>
      <c r="T178" s="523"/>
      <c r="U178" s="523"/>
      <c r="V178" s="523"/>
      <c r="W178" s="523"/>
      <c r="X178" s="523"/>
      <c r="Y178" s="523"/>
      <c r="Z178" s="523"/>
      <c r="AA178" s="523"/>
    </row>
    <row r="179" spans="1:27" s="24" customFormat="1" x14ac:dyDescent="0.25">
      <c r="A179" s="330" t="s">
        <v>535</v>
      </c>
      <c r="B179" s="542">
        <v>296</v>
      </c>
      <c r="C179" s="278">
        <v>11519724.75</v>
      </c>
      <c r="D179" s="542">
        <v>191</v>
      </c>
      <c r="E179" s="585">
        <v>1.4164936220706022E-2</v>
      </c>
      <c r="F179" s="278">
        <v>7399602</v>
      </c>
      <c r="G179" s="585">
        <v>2.4234551907668669E-3</v>
      </c>
      <c r="H179" s="541">
        <v>0.64527027027027029</v>
      </c>
      <c r="I179" s="6"/>
      <c r="J179" s="523"/>
      <c r="K179" s="523"/>
      <c r="L179" s="523"/>
      <c r="M179" s="523"/>
      <c r="N179" s="523"/>
      <c r="O179" s="523"/>
      <c r="P179" s="523"/>
      <c r="Q179" s="523"/>
      <c r="R179" s="523"/>
      <c r="S179" s="523"/>
      <c r="T179" s="523"/>
      <c r="U179" s="523"/>
      <c r="V179" s="523"/>
      <c r="W179" s="523"/>
      <c r="X179" s="523"/>
      <c r="Y179" s="523"/>
      <c r="Z179" s="523"/>
      <c r="AA179" s="523"/>
    </row>
    <row r="180" spans="1:27" s="24" customFormat="1" x14ac:dyDescent="0.25">
      <c r="A180" s="330" t="s">
        <v>536</v>
      </c>
      <c r="B180" s="542">
        <v>1506</v>
      </c>
      <c r="C180" s="278">
        <v>173038853</v>
      </c>
      <c r="D180" s="542">
        <v>693</v>
      </c>
      <c r="E180" s="585">
        <v>5.1394245031148027E-2</v>
      </c>
      <c r="F180" s="278">
        <v>50888539.764400028</v>
      </c>
      <c r="G180" s="585">
        <v>1.6666585019380956E-2</v>
      </c>
      <c r="H180" s="541">
        <v>0.46015936254980078</v>
      </c>
      <c r="I180" s="6"/>
      <c r="J180" s="523"/>
      <c r="K180" s="523"/>
      <c r="L180" s="523"/>
      <c r="M180" s="523"/>
      <c r="N180" s="523"/>
      <c r="O180" s="523"/>
      <c r="P180" s="523"/>
      <c r="Q180" s="523"/>
      <c r="R180" s="523"/>
      <c r="S180" s="523"/>
      <c r="T180" s="523"/>
      <c r="U180" s="523"/>
      <c r="V180" s="523"/>
      <c r="W180" s="523"/>
      <c r="X180" s="523"/>
      <c r="Y180" s="523"/>
      <c r="Z180" s="523"/>
      <c r="AA180" s="523"/>
    </row>
    <row r="181" spans="1:27" s="24" customFormat="1" x14ac:dyDescent="0.25">
      <c r="A181" s="330" t="s">
        <v>866</v>
      </c>
      <c r="B181" s="542">
        <v>146</v>
      </c>
      <c r="C181" s="278">
        <v>13491800</v>
      </c>
      <c r="D181" s="542">
        <v>80</v>
      </c>
      <c r="E181" s="585">
        <v>5.9329575793533075E-3</v>
      </c>
      <c r="F181" s="278">
        <v>7098100</v>
      </c>
      <c r="G181" s="585">
        <v>2.3247098005517459E-3</v>
      </c>
      <c r="H181" s="541">
        <v>0.54794520547945202</v>
      </c>
      <c r="I181" s="6"/>
      <c r="J181" s="523"/>
      <c r="K181" s="523"/>
      <c r="L181" s="523"/>
      <c r="M181" s="523"/>
      <c r="N181" s="523"/>
      <c r="O181" s="523"/>
      <c r="P181" s="523"/>
      <c r="Q181" s="523"/>
      <c r="R181" s="523"/>
      <c r="S181" s="523"/>
      <c r="T181" s="523"/>
      <c r="U181" s="523"/>
      <c r="V181" s="523"/>
      <c r="W181" s="523"/>
      <c r="X181" s="523"/>
      <c r="Y181" s="523"/>
      <c r="Z181" s="523"/>
      <c r="AA181" s="523"/>
    </row>
    <row r="182" spans="1:27" s="24" customFormat="1" x14ac:dyDescent="0.25">
      <c r="A182" s="330" t="s">
        <v>867</v>
      </c>
      <c r="B182" s="542">
        <v>46</v>
      </c>
      <c r="C182" s="278">
        <v>407300</v>
      </c>
      <c r="D182" s="542">
        <v>25</v>
      </c>
      <c r="E182" s="585">
        <v>1.8540492435479086E-3</v>
      </c>
      <c r="F182" s="278">
        <v>235600</v>
      </c>
      <c r="G182" s="585">
        <v>7.7161723420350698E-5</v>
      </c>
      <c r="H182" s="541">
        <v>0.54347826086956519</v>
      </c>
      <c r="I182" s="6"/>
      <c r="J182" s="523"/>
      <c r="K182" s="523"/>
      <c r="L182" s="523"/>
      <c r="M182" s="523"/>
      <c r="N182" s="523"/>
      <c r="O182" s="523"/>
      <c r="P182" s="523"/>
      <c r="Q182" s="523"/>
      <c r="R182" s="523"/>
      <c r="S182" s="523"/>
      <c r="T182" s="523"/>
      <c r="U182" s="523"/>
      <c r="V182" s="523"/>
      <c r="W182" s="523"/>
      <c r="X182" s="523"/>
      <c r="Y182" s="523"/>
      <c r="Z182" s="523"/>
      <c r="AA182" s="523"/>
    </row>
    <row r="183" spans="1:27" s="24" customFormat="1" x14ac:dyDescent="0.25">
      <c r="A183" s="330" t="s">
        <v>537</v>
      </c>
      <c r="B183" s="542">
        <v>1236</v>
      </c>
      <c r="C183" s="278">
        <v>10519317</v>
      </c>
      <c r="D183" s="542">
        <v>678</v>
      </c>
      <c r="E183" s="585">
        <v>5.0281815485019282E-2</v>
      </c>
      <c r="F183" s="278">
        <v>5797500</v>
      </c>
      <c r="G183" s="585">
        <v>1.898748266254173E-3</v>
      </c>
      <c r="H183" s="541">
        <v>0.54854368932038833</v>
      </c>
      <c r="I183" s="6"/>
      <c r="J183" s="523"/>
      <c r="K183" s="523"/>
      <c r="L183" s="523"/>
      <c r="M183" s="523"/>
      <c r="N183" s="523"/>
      <c r="O183" s="523"/>
      <c r="P183" s="523"/>
      <c r="Q183" s="523"/>
      <c r="R183" s="523"/>
      <c r="S183" s="523"/>
      <c r="T183" s="523"/>
      <c r="U183" s="523"/>
      <c r="V183" s="523"/>
      <c r="W183" s="523"/>
      <c r="X183" s="523"/>
      <c r="Y183" s="523"/>
      <c r="Z183" s="523"/>
      <c r="AA183" s="523"/>
    </row>
    <row r="184" spans="1:27" s="24" customFormat="1" x14ac:dyDescent="0.25">
      <c r="A184" s="330" t="s">
        <v>538</v>
      </c>
      <c r="B184" s="542">
        <v>122</v>
      </c>
      <c r="C184" s="278">
        <v>54074118</v>
      </c>
      <c r="D184" s="542">
        <v>45</v>
      </c>
      <c r="E184" s="585">
        <v>3.3372886383862357E-3</v>
      </c>
      <c r="F184" s="278">
        <v>21343200</v>
      </c>
      <c r="G184" s="585">
        <v>6.9901447169152331E-3</v>
      </c>
      <c r="H184" s="541">
        <v>0.36885245901639346</v>
      </c>
      <c r="I184" s="6"/>
      <c r="J184" s="523"/>
      <c r="K184" s="523"/>
      <c r="L184" s="523"/>
      <c r="M184" s="523"/>
      <c r="N184" s="523"/>
      <c r="O184" s="523"/>
      <c r="P184" s="523"/>
      <c r="Q184" s="523"/>
      <c r="R184" s="523"/>
      <c r="S184" s="523"/>
      <c r="T184" s="523"/>
      <c r="U184" s="523"/>
      <c r="V184" s="523"/>
      <c r="W184" s="523"/>
      <c r="X184" s="523"/>
      <c r="Y184" s="523"/>
      <c r="Z184" s="523"/>
      <c r="AA184" s="523"/>
    </row>
    <row r="185" spans="1:27" s="24" customFormat="1" x14ac:dyDescent="0.25">
      <c r="A185" s="330" t="s">
        <v>539</v>
      </c>
      <c r="B185" s="542">
        <v>74</v>
      </c>
      <c r="C185" s="278">
        <v>674300</v>
      </c>
      <c r="D185" s="542">
        <v>39</v>
      </c>
      <c r="E185" s="585">
        <v>2.8923168199347375E-3</v>
      </c>
      <c r="F185" s="278">
        <v>365400</v>
      </c>
      <c r="G185" s="585">
        <v>1.1967272384463559E-4</v>
      </c>
      <c r="H185" s="541">
        <v>0.52702702702702697</v>
      </c>
      <c r="I185" s="6"/>
      <c r="J185" s="523"/>
      <c r="K185" s="523"/>
      <c r="L185" s="523"/>
      <c r="M185" s="523"/>
      <c r="N185" s="523"/>
      <c r="O185" s="523"/>
      <c r="P185" s="523"/>
      <c r="Q185" s="523"/>
      <c r="R185" s="523"/>
      <c r="S185" s="523"/>
      <c r="T185" s="523"/>
      <c r="U185" s="523"/>
      <c r="V185" s="523"/>
      <c r="W185" s="523"/>
      <c r="X185" s="523"/>
      <c r="Y185" s="523"/>
      <c r="Z185" s="523"/>
      <c r="AA185" s="523"/>
    </row>
    <row r="186" spans="1:27" s="24" customFormat="1" x14ac:dyDescent="0.25">
      <c r="A186" s="330" t="s">
        <v>868</v>
      </c>
      <c r="B186" s="542">
        <v>8</v>
      </c>
      <c r="C186" s="278">
        <v>7189480</v>
      </c>
      <c r="D186" s="542">
        <v>8</v>
      </c>
      <c r="E186" s="585">
        <v>5.9329575793533079E-4</v>
      </c>
      <c r="F186" s="278">
        <v>7210500</v>
      </c>
      <c r="G186" s="585">
        <v>2.3615220998405716E-3</v>
      </c>
      <c r="H186" s="541">
        <v>1</v>
      </c>
      <c r="I186" s="6"/>
      <c r="J186" s="523"/>
      <c r="K186" s="523"/>
      <c r="L186" s="523"/>
      <c r="M186" s="523"/>
      <c r="N186" s="523"/>
      <c r="O186" s="523"/>
      <c r="P186" s="523"/>
      <c r="Q186" s="523"/>
      <c r="R186" s="523"/>
      <c r="S186" s="523"/>
      <c r="T186" s="523"/>
      <c r="U186" s="523"/>
      <c r="V186" s="523"/>
      <c r="W186" s="523"/>
      <c r="X186" s="523"/>
      <c r="Y186" s="523"/>
      <c r="Z186" s="523"/>
      <c r="AA186" s="523"/>
    </row>
    <row r="187" spans="1:27" s="24" customFormat="1" x14ac:dyDescent="0.25">
      <c r="A187" s="330" t="s">
        <v>1030</v>
      </c>
      <c r="B187" s="542">
        <v>125</v>
      </c>
      <c r="C187" s="278">
        <v>117040081.5</v>
      </c>
      <c r="D187" s="542">
        <v>42</v>
      </c>
      <c r="E187" s="585">
        <v>3.1148027291604866E-3</v>
      </c>
      <c r="F187" s="278">
        <v>36202650</v>
      </c>
      <c r="G187" s="585">
        <v>1.1856786359863154E-2</v>
      </c>
      <c r="H187" s="541">
        <v>0.33600000000000002</v>
      </c>
      <c r="I187" s="6"/>
      <c r="J187" s="523"/>
      <c r="K187" s="523"/>
      <c r="L187" s="523"/>
      <c r="M187" s="523"/>
      <c r="N187" s="523"/>
      <c r="O187" s="523"/>
      <c r="P187" s="523"/>
      <c r="Q187" s="523"/>
      <c r="R187" s="523"/>
      <c r="S187" s="523"/>
      <c r="T187" s="523"/>
      <c r="U187" s="523"/>
      <c r="V187" s="523"/>
      <c r="W187" s="523"/>
      <c r="X187" s="523"/>
      <c r="Y187" s="523"/>
      <c r="Z187" s="523"/>
      <c r="AA187" s="523"/>
    </row>
    <row r="188" spans="1:27" s="24" customFormat="1" x14ac:dyDescent="0.25">
      <c r="A188" s="330" t="s">
        <v>540</v>
      </c>
      <c r="B188" s="542">
        <v>49</v>
      </c>
      <c r="C188" s="278">
        <v>3471700</v>
      </c>
      <c r="D188" s="542">
        <v>38</v>
      </c>
      <c r="E188" s="585">
        <v>2.8181548501928213E-3</v>
      </c>
      <c r="F188" s="278">
        <v>2758400</v>
      </c>
      <c r="G188" s="585">
        <v>9.0340788574998037E-4</v>
      </c>
      <c r="H188" s="541">
        <v>0.77551020408163263</v>
      </c>
      <c r="I188" s="6"/>
      <c r="J188" s="523"/>
      <c r="K188" s="523"/>
      <c r="L188" s="523"/>
      <c r="M188" s="523"/>
      <c r="N188" s="523"/>
      <c r="O188" s="523"/>
      <c r="P188" s="523"/>
      <c r="Q188" s="523"/>
      <c r="R188" s="523"/>
      <c r="S188" s="523"/>
      <c r="T188" s="523"/>
      <c r="U188" s="523"/>
      <c r="V188" s="523"/>
      <c r="W188" s="523"/>
      <c r="X188" s="523"/>
      <c r="Y188" s="523"/>
      <c r="Z188" s="523"/>
      <c r="AA188" s="523"/>
    </row>
    <row r="189" spans="1:27" s="24" customFormat="1" x14ac:dyDescent="0.25">
      <c r="A189" s="330" t="s">
        <v>541</v>
      </c>
      <c r="B189" s="542">
        <v>905</v>
      </c>
      <c r="C189" s="278">
        <v>24210859.659999993</v>
      </c>
      <c r="D189" s="542">
        <v>595</v>
      </c>
      <c r="E189" s="585">
        <v>4.4126371996440227E-2</v>
      </c>
      <c r="F189" s="278">
        <v>15726632</v>
      </c>
      <c r="G189" s="585">
        <v>5.1506537721461663E-3</v>
      </c>
      <c r="H189" s="541">
        <v>0.65745856353591159</v>
      </c>
      <c r="I189" s="6"/>
      <c r="J189" s="523"/>
      <c r="K189" s="523"/>
      <c r="L189" s="523"/>
      <c r="M189" s="523"/>
      <c r="N189" s="523"/>
      <c r="O189" s="523"/>
      <c r="P189" s="523"/>
      <c r="Q189" s="523"/>
      <c r="R189" s="523"/>
      <c r="S189" s="523"/>
      <c r="T189" s="523"/>
      <c r="U189" s="523"/>
      <c r="V189" s="523"/>
      <c r="W189" s="523"/>
      <c r="X189" s="523"/>
      <c r="Y189" s="523"/>
      <c r="Z189" s="523"/>
      <c r="AA189" s="523"/>
    </row>
    <row r="190" spans="1:27" s="24" customFormat="1" x14ac:dyDescent="0.25">
      <c r="A190" s="555" t="s">
        <v>943</v>
      </c>
      <c r="B190" s="556">
        <v>24095</v>
      </c>
      <c r="C190" s="557">
        <v>7385865642.0549936</v>
      </c>
      <c r="D190" s="556">
        <v>13484</v>
      </c>
      <c r="E190" s="586">
        <v>1</v>
      </c>
      <c r="F190" s="557">
        <v>3053327343.6174011</v>
      </c>
      <c r="G190" s="586">
        <v>1</v>
      </c>
      <c r="H190" s="583">
        <v>0.55961817804523761</v>
      </c>
      <c r="I190" s="6"/>
      <c r="J190" s="523"/>
      <c r="K190" s="523"/>
      <c r="L190" s="523"/>
      <c r="M190" s="523"/>
      <c r="N190" s="523"/>
      <c r="O190" s="523"/>
      <c r="P190" s="523"/>
      <c r="Q190" s="523"/>
      <c r="R190" s="523"/>
      <c r="S190" s="523"/>
      <c r="T190" s="523"/>
      <c r="U190" s="523"/>
      <c r="V190" s="523"/>
      <c r="W190" s="523"/>
      <c r="X190" s="523"/>
      <c r="Y190" s="523"/>
      <c r="Z190" s="523"/>
      <c r="AA190" s="523"/>
    </row>
    <row r="191" spans="1:27" s="24" customFormat="1" x14ac:dyDescent="0.25">
      <c r="A191" s="587"/>
      <c r="B191" s="5"/>
      <c r="C191" s="552"/>
      <c r="D191" s="523"/>
      <c r="E191" s="297"/>
      <c r="F191" s="523"/>
      <c r="G191" s="523"/>
      <c r="H191" s="523"/>
      <c r="I191" s="6"/>
      <c r="J191" s="523"/>
      <c r="K191" s="523"/>
      <c r="L191" s="523"/>
      <c r="M191" s="523"/>
      <c r="N191" s="523"/>
      <c r="O191" s="523"/>
      <c r="P191" s="523"/>
      <c r="Q191" s="523"/>
      <c r="R191" s="523"/>
      <c r="S191" s="523"/>
      <c r="T191" s="523"/>
      <c r="U191" s="523"/>
      <c r="V191" s="523"/>
      <c r="W191" s="523"/>
      <c r="X191" s="523"/>
      <c r="Y191" s="523"/>
      <c r="Z191" s="523"/>
      <c r="AA191" s="523"/>
    </row>
    <row r="192" spans="1:27" x14ac:dyDescent="0.25">
      <c r="A192" s="587"/>
      <c r="B192" s="523"/>
      <c r="C192" s="523"/>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c r="AA192" s="120"/>
    </row>
    <row r="193" spans="1:33" s="409" customFormat="1" ht="21" x14ac:dyDescent="0.35">
      <c r="A193" s="410" t="s">
        <v>1023</v>
      </c>
      <c r="B193" s="411"/>
      <c r="C193" s="398"/>
      <c r="D193" s="398"/>
      <c r="E193" s="399"/>
      <c r="F193" s="399"/>
      <c r="G193" s="399"/>
      <c r="H193" s="400"/>
      <c r="I193" s="401"/>
      <c r="J193" s="402"/>
      <c r="K193" s="403"/>
      <c r="L193" s="404"/>
      <c r="M193" s="404"/>
      <c r="N193" s="398"/>
      <c r="O193" s="398"/>
      <c r="P193" s="398"/>
      <c r="Q193" s="398"/>
      <c r="R193" s="398"/>
      <c r="S193" s="398"/>
      <c r="T193" s="398"/>
      <c r="U193" s="398"/>
      <c r="V193" s="398"/>
      <c r="W193" s="398"/>
      <c r="X193" s="398"/>
      <c r="Y193" s="398"/>
      <c r="Z193" s="398"/>
      <c r="AA193" s="398"/>
      <c r="AB193" s="398"/>
      <c r="AC193" s="398"/>
      <c r="AD193" s="405"/>
      <c r="AE193" s="406"/>
      <c r="AF193" s="407"/>
      <c r="AG193" s="408"/>
    </row>
    <row r="194" spans="1:33" ht="21" x14ac:dyDescent="0.35">
      <c r="A194" s="118"/>
      <c r="B194" s="119"/>
      <c r="C194" s="119"/>
      <c r="D194" s="119"/>
      <c r="E194" s="119"/>
      <c r="F194" s="120"/>
      <c r="G194" s="120"/>
      <c r="H194" s="120"/>
      <c r="I194" s="120"/>
      <c r="J194" s="120"/>
      <c r="K194" s="120"/>
      <c r="L194" s="120"/>
      <c r="M194" s="120"/>
      <c r="N194" s="120"/>
      <c r="O194" s="120"/>
      <c r="P194" s="120"/>
      <c r="Q194" s="120"/>
      <c r="R194" s="120"/>
      <c r="S194" s="120"/>
      <c r="T194" s="120"/>
      <c r="U194" s="120"/>
      <c r="V194" s="120"/>
      <c r="W194" s="120"/>
      <c r="X194" s="120"/>
    </row>
    <row r="195" spans="1:33" x14ac:dyDescent="0.25">
      <c r="A195" s="120"/>
      <c r="B195" s="588" t="s">
        <v>1041</v>
      </c>
      <c r="C195" s="589" t="s">
        <v>1013</v>
      </c>
      <c r="D195" s="589" t="s">
        <v>980</v>
      </c>
      <c r="E195" s="136"/>
      <c r="F195" s="120"/>
      <c r="G195" s="120"/>
      <c r="H195" s="120"/>
      <c r="I195" s="120"/>
      <c r="J195" s="120"/>
      <c r="K195" s="120"/>
      <c r="L195" s="120"/>
      <c r="M195" s="120"/>
      <c r="N195" s="120"/>
      <c r="O195" s="120"/>
      <c r="P195" s="120"/>
      <c r="Q195" s="120"/>
      <c r="R195" s="120"/>
      <c r="S195" s="120"/>
      <c r="T195" s="120"/>
      <c r="U195" s="120"/>
      <c r="V195" s="120"/>
      <c r="W195" s="120"/>
      <c r="X195" s="120"/>
    </row>
    <row r="196" spans="1:33" ht="39" x14ac:dyDescent="0.25">
      <c r="A196" s="120"/>
      <c r="B196" s="295" t="s">
        <v>511</v>
      </c>
      <c r="C196" s="280">
        <v>1623025365.3038995</v>
      </c>
      <c r="D196" s="278">
        <v>35372450</v>
      </c>
      <c r="E196" s="298"/>
      <c r="F196" s="379"/>
      <c r="G196" s="133"/>
      <c r="H196" s="120"/>
      <c r="I196" s="120"/>
      <c r="J196" s="120"/>
      <c r="K196" s="120"/>
      <c r="L196" s="120"/>
      <c r="M196" s="120"/>
      <c r="N196" s="120"/>
      <c r="O196" s="120"/>
      <c r="P196" s="120"/>
      <c r="Q196" s="120"/>
      <c r="R196" s="120"/>
      <c r="S196" s="120"/>
      <c r="T196" s="120"/>
      <c r="U196" s="120"/>
      <c r="V196" s="120"/>
      <c r="W196" s="120"/>
      <c r="X196" s="120"/>
    </row>
    <row r="197" spans="1:33" ht="39" x14ac:dyDescent="0.25">
      <c r="A197" s="120"/>
      <c r="B197" s="295" t="s">
        <v>512</v>
      </c>
      <c r="C197" s="542">
        <v>4639</v>
      </c>
      <c r="D197" s="474">
        <v>366</v>
      </c>
      <c r="E197" s="300"/>
      <c r="F197" s="375"/>
      <c r="G197" s="120"/>
      <c r="H197" s="120"/>
      <c r="I197" s="120"/>
      <c r="J197" s="120"/>
      <c r="K197" s="120"/>
      <c r="L197" s="120"/>
      <c r="M197" s="120"/>
      <c r="N197" s="120"/>
      <c r="O197" s="120"/>
      <c r="P197" s="120"/>
      <c r="Q197" s="120"/>
      <c r="R197" s="120"/>
      <c r="S197" s="120"/>
      <c r="T197" s="120"/>
      <c r="U197" s="120"/>
      <c r="V197" s="120"/>
      <c r="W197" s="120"/>
      <c r="X197" s="120"/>
    </row>
    <row r="198" spans="1:33" x14ac:dyDescent="0.25">
      <c r="A198" s="120"/>
      <c r="B198" s="295" t="s">
        <v>815</v>
      </c>
      <c r="C198" s="283">
        <v>96.6</v>
      </c>
      <c r="D198" s="283">
        <v>2.1054022176557741</v>
      </c>
      <c r="E198" s="136"/>
      <c r="F198" s="376"/>
      <c r="G198" s="120"/>
      <c r="H198" s="120"/>
      <c r="I198" s="120"/>
      <c r="J198" s="120"/>
      <c r="K198" s="120"/>
      <c r="L198" s="120"/>
      <c r="M198" s="120"/>
      <c r="N198" s="120"/>
      <c r="O198" s="120"/>
      <c r="P198" s="120"/>
      <c r="Q198" s="120"/>
      <c r="R198" s="120"/>
      <c r="S198" s="120"/>
      <c r="T198" s="120"/>
      <c r="U198" s="120"/>
      <c r="V198" s="120"/>
      <c r="W198" s="120"/>
      <c r="X198" s="120"/>
    </row>
    <row r="199" spans="1:33" ht="26.25" x14ac:dyDescent="0.25">
      <c r="A199" s="120"/>
      <c r="B199" s="295" t="s">
        <v>544</v>
      </c>
      <c r="C199" s="21">
        <v>0.59</v>
      </c>
      <c r="D199" s="541">
        <v>0.56000000000000005</v>
      </c>
      <c r="E199" s="136"/>
      <c r="F199" s="377"/>
      <c r="G199" s="120"/>
      <c r="H199" s="120"/>
      <c r="I199" s="120"/>
      <c r="J199" s="120"/>
      <c r="K199" s="120"/>
      <c r="L199" s="120"/>
      <c r="M199" s="120"/>
      <c r="N199" s="120"/>
      <c r="O199" s="120"/>
      <c r="P199" s="120"/>
      <c r="Q199" s="120"/>
      <c r="R199" s="120"/>
      <c r="S199" s="120"/>
      <c r="T199" s="120"/>
      <c r="U199" s="120"/>
      <c r="V199" s="120"/>
      <c r="W199" s="120"/>
      <c r="X199" s="120"/>
    </row>
    <row r="200" spans="1:33" x14ac:dyDescent="0.25">
      <c r="A200" s="120"/>
      <c r="B200" s="709" t="s">
        <v>1014</v>
      </c>
      <c r="C200" s="709"/>
      <c r="D200" s="136"/>
      <c r="E200" s="136"/>
      <c r="F200" s="120"/>
      <c r="G200" s="120"/>
      <c r="H200" s="120"/>
      <c r="I200" s="120"/>
      <c r="J200" s="120"/>
      <c r="K200" s="120"/>
      <c r="L200" s="120"/>
      <c r="M200" s="120"/>
      <c r="N200" s="120"/>
      <c r="O200" s="120"/>
      <c r="P200" s="120"/>
      <c r="Q200" s="120"/>
      <c r="R200" s="120"/>
      <c r="S200" s="120"/>
      <c r="T200" s="120"/>
      <c r="U200" s="120"/>
      <c r="V200" s="120"/>
      <c r="W200" s="120"/>
      <c r="X200" s="120"/>
    </row>
    <row r="201" spans="1:33" x14ac:dyDescent="0.25">
      <c r="A201" s="120"/>
      <c r="B201" s="532"/>
      <c r="C201" s="532"/>
      <c r="D201" s="136"/>
      <c r="E201" s="136"/>
      <c r="F201" s="120"/>
      <c r="G201" s="120"/>
      <c r="H201" s="120"/>
      <c r="I201" s="120"/>
      <c r="J201" s="120"/>
      <c r="K201" s="120"/>
      <c r="L201" s="120"/>
      <c r="M201" s="120"/>
      <c r="N201" s="120"/>
      <c r="O201" s="120"/>
      <c r="P201" s="120"/>
      <c r="Q201" s="120"/>
      <c r="R201" s="120"/>
      <c r="S201" s="120"/>
      <c r="T201" s="120"/>
      <c r="U201" s="120"/>
      <c r="V201" s="120"/>
      <c r="W201" s="120"/>
      <c r="X201" s="120"/>
    </row>
    <row r="202" spans="1:33" x14ac:dyDescent="0.25">
      <c r="A202" s="309" t="s">
        <v>1040</v>
      </c>
      <c r="B202" s="123"/>
      <c r="C202" s="120"/>
      <c r="D202" s="120"/>
      <c r="E202" s="120"/>
      <c r="F202" s="120"/>
      <c r="G202" s="120"/>
      <c r="H202" s="120"/>
      <c r="I202" s="120"/>
      <c r="J202" s="120"/>
      <c r="K202" s="120"/>
      <c r="L202" s="120"/>
      <c r="M202" s="120"/>
      <c r="N202" s="120"/>
      <c r="O202" s="120"/>
      <c r="P202" s="120"/>
      <c r="Q202" s="120"/>
      <c r="R202" s="120"/>
      <c r="S202" s="120"/>
      <c r="T202" s="120"/>
      <c r="U202" s="120"/>
      <c r="V202" s="120"/>
      <c r="W202" s="120"/>
      <c r="X202" s="120"/>
    </row>
    <row r="203" spans="1:33" s="409" customFormat="1" ht="21" x14ac:dyDescent="0.35">
      <c r="A203" s="410" t="s">
        <v>1023</v>
      </c>
      <c r="B203" s="411" t="s">
        <v>1020</v>
      </c>
      <c r="C203" s="398"/>
      <c r="D203" s="398"/>
      <c r="E203" s="399"/>
      <c r="F203" s="399"/>
      <c r="G203" s="399"/>
      <c r="H203" s="400"/>
      <c r="I203" s="401"/>
      <c r="J203" s="402"/>
      <c r="K203" s="403"/>
      <c r="L203" s="404"/>
      <c r="M203" s="404"/>
      <c r="N203" s="398"/>
      <c r="O203" s="398"/>
      <c r="P203" s="398"/>
      <c r="Q203" s="398"/>
      <c r="R203" s="398"/>
      <c r="S203" s="398"/>
      <c r="T203" s="398"/>
      <c r="U203" s="398"/>
      <c r="V203" s="398"/>
      <c r="W203" s="398"/>
      <c r="X203" s="398"/>
      <c r="Y203" s="398"/>
      <c r="Z203" s="398"/>
      <c r="AA203" s="398"/>
      <c r="AB203" s="398"/>
      <c r="AC203" s="398"/>
      <c r="AD203" s="405"/>
      <c r="AE203" s="406"/>
      <c r="AF203" s="407"/>
      <c r="AG203" s="408"/>
    </row>
    <row r="204" spans="1:33" x14ac:dyDescent="0.25">
      <c r="A204" s="120"/>
      <c r="B204" s="120"/>
      <c r="C204" s="120"/>
      <c r="D204" s="120"/>
      <c r="E204" s="178"/>
      <c r="F204" s="178"/>
      <c r="G204" s="178"/>
      <c r="H204" s="178"/>
      <c r="I204" s="120"/>
      <c r="J204" s="120"/>
      <c r="K204" s="178"/>
      <c r="L204" s="178"/>
      <c r="M204" s="178"/>
      <c r="N204" s="120"/>
      <c r="O204" s="120"/>
      <c r="P204" s="120"/>
      <c r="Q204" s="120"/>
      <c r="R204" s="120"/>
      <c r="S204" s="120"/>
      <c r="T204" s="120"/>
      <c r="U204" s="120"/>
      <c r="V204" s="120"/>
      <c r="W204" s="120"/>
      <c r="X204" s="120"/>
      <c r="Y204" s="120"/>
      <c r="Z204" s="120"/>
      <c r="AA204" s="120"/>
    </row>
    <row r="205" spans="1:33" s="24" customFormat="1" ht="60" x14ac:dyDescent="0.25">
      <c r="A205" s="581" t="s">
        <v>806</v>
      </c>
      <c r="B205" s="292" t="s">
        <v>793</v>
      </c>
      <c r="C205" s="292" t="s">
        <v>794</v>
      </c>
      <c r="D205" s="292" t="s">
        <v>547</v>
      </c>
      <c r="E205" s="292" t="s">
        <v>795</v>
      </c>
      <c r="F205" s="292" t="s">
        <v>807</v>
      </c>
      <c r="G205" s="292" t="s">
        <v>797</v>
      </c>
      <c r="H205" s="292" t="s">
        <v>798</v>
      </c>
      <c r="I205" s="6"/>
      <c r="J205" s="296"/>
      <c r="K205" s="523"/>
      <c r="L205" s="523"/>
      <c r="M205" s="523"/>
      <c r="N205" s="523"/>
      <c r="O205" s="523"/>
      <c r="P205" s="523"/>
      <c r="Q205" s="523"/>
      <c r="R205" s="523"/>
      <c r="S205" s="523"/>
      <c r="T205" s="523"/>
      <c r="U205" s="523"/>
      <c r="V205" s="523"/>
      <c r="W205" s="523"/>
      <c r="X205" s="523"/>
      <c r="Y205" s="523"/>
      <c r="Z205" s="523"/>
      <c r="AA205" s="523"/>
    </row>
    <row r="206" spans="1:33" s="24" customFormat="1" x14ac:dyDescent="0.25">
      <c r="A206" s="330" t="s">
        <v>518</v>
      </c>
      <c r="B206" s="542">
        <v>1056</v>
      </c>
      <c r="C206" s="278">
        <v>46011678</v>
      </c>
      <c r="D206" s="542">
        <v>592</v>
      </c>
      <c r="E206" s="541">
        <v>5.0059191611703024E-2</v>
      </c>
      <c r="F206" s="278">
        <v>15831900</v>
      </c>
      <c r="G206" s="541">
        <v>9.7545610428802949E-3</v>
      </c>
      <c r="H206" s="105">
        <v>0.56060606060606055</v>
      </c>
      <c r="I206" s="6"/>
      <c r="J206" s="523"/>
      <c r="K206" s="523"/>
      <c r="L206" s="523"/>
      <c r="M206" s="523"/>
      <c r="N206" s="523"/>
      <c r="O206" s="523"/>
      <c r="P206" s="523"/>
      <c r="Q206" s="523"/>
      <c r="R206" s="523"/>
      <c r="S206" s="523"/>
      <c r="T206" s="523"/>
      <c r="U206" s="523"/>
      <c r="V206" s="523"/>
      <c r="W206" s="523"/>
      <c r="X206" s="523"/>
      <c r="Y206" s="523"/>
      <c r="Z206" s="523"/>
      <c r="AA206" s="523"/>
    </row>
    <row r="207" spans="1:33" s="24" customFormat="1" x14ac:dyDescent="0.25">
      <c r="A207" s="330" t="s">
        <v>519</v>
      </c>
      <c r="B207" s="542">
        <v>5450</v>
      </c>
      <c r="C207" s="278">
        <v>1539138438.1600003</v>
      </c>
      <c r="D207" s="542">
        <v>2556</v>
      </c>
      <c r="E207" s="541">
        <v>0.21613394216133941</v>
      </c>
      <c r="F207" s="278">
        <v>657319646.01789975</v>
      </c>
      <c r="G207" s="541">
        <v>0.40499653306084998</v>
      </c>
      <c r="H207" s="105">
        <v>0.46899082568807338</v>
      </c>
      <c r="I207" s="6"/>
      <c r="J207" s="523"/>
      <c r="K207" s="523"/>
      <c r="L207" s="523"/>
      <c r="M207" s="523"/>
      <c r="N207" s="523"/>
      <c r="O207" s="523"/>
      <c r="P207" s="523"/>
      <c r="Q207" s="523"/>
      <c r="R207" s="523"/>
      <c r="S207" s="523"/>
      <c r="T207" s="523"/>
      <c r="U207" s="523"/>
      <c r="V207" s="523"/>
      <c r="W207" s="523"/>
      <c r="X207" s="523"/>
      <c r="Y207" s="523"/>
      <c r="Z207" s="523"/>
      <c r="AA207" s="523"/>
    </row>
    <row r="208" spans="1:33" s="24" customFormat="1" x14ac:dyDescent="0.25">
      <c r="A208" s="330" t="s">
        <v>520</v>
      </c>
      <c r="B208" s="542">
        <v>438</v>
      </c>
      <c r="C208" s="278">
        <v>233093162.22999999</v>
      </c>
      <c r="D208" s="542">
        <v>217</v>
      </c>
      <c r="E208" s="541">
        <v>1.834939962793844E-2</v>
      </c>
      <c r="F208" s="278">
        <v>99327745</v>
      </c>
      <c r="G208" s="541">
        <v>6.1199132880712236E-2</v>
      </c>
      <c r="H208" s="105">
        <v>0.4954337899543379</v>
      </c>
      <c r="I208" s="6"/>
      <c r="J208" s="523"/>
      <c r="K208" s="274"/>
      <c r="L208" s="523"/>
      <c r="M208" s="523"/>
      <c r="N208" s="523"/>
      <c r="O208" s="523"/>
      <c r="P208" s="523"/>
      <c r="Q208" s="523"/>
      <c r="R208" s="523"/>
      <c r="S208" s="523"/>
      <c r="T208" s="523"/>
      <c r="U208" s="523"/>
      <c r="V208" s="523"/>
      <c r="W208" s="523"/>
      <c r="X208" s="523"/>
      <c r="Y208" s="523"/>
      <c r="Z208" s="523"/>
      <c r="AA208" s="523"/>
    </row>
    <row r="209" spans="1:27" s="24" customFormat="1" x14ac:dyDescent="0.25">
      <c r="A209" s="330" t="s">
        <v>704</v>
      </c>
      <c r="B209" s="542">
        <v>9775</v>
      </c>
      <c r="C209" s="278">
        <v>190036757.83999997</v>
      </c>
      <c r="D209" s="542">
        <v>6486</v>
      </c>
      <c r="E209" s="541">
        <v>0.54845256215119231</v>
      </c>
      <c r="F209" s="278">
        <v>93395932.825999931</v>
      </c>
      <c r="G209" s="541">
        <v>5.7544345777068066E-2</v>
      </c>
      <c r="H209" s="105">
        <v>0.66352941176470592</v>
      </c>
      <c r="I209" s="6"/>
      <c r="J209" s="523"/>
      <c r="K209" s="274"/>
      <c r="L209" s="523"/>
      <c r="M209" s="523"/>
      <c r="N209" s="523"/>
      <c r="O209" s="523"/>
      <c r="P209" s="523"/>
      <c r="Q209" s="523"/>
      <c r="R209" s="523"/>
      <c r="S209" s="523"/>
      <c r="T209" s="523"/>
      <c r="U209" s="523"/>
      <c r="V209" s="523"/>
      <c r="W209" s="523"/>
      <c r="X209" s="523"/>
      <c r="Y209" s="523"/>
      <c r="Z209" s="523"/>
      <c r="AA209" s="523"/>
    </row>
    <row r="210" spans="1:27" s="24" customFormat="1" x14ac:dyDescent="0.25">
      <c r="A210" s="330" t="s">
        <v>705</v>
      </c>
      <c r="B210" s="542">
        <v>1606</v>
      </c>
      <c r="C210" s="278">
        <v>855733156.8900001</v>
      </c>
      <c r="D210" s="542">
        <v>916</v>
      </c>
      <c r="E210" s="541">
        <v>7.7456451885675626E-2</v>
      </c>
      <c r="F210" s="278">
        <v>411525722</v>
      </c>
      <c r="G210" s="541">
        <v>0.25355470764496912</v>
      </c>
      <c r="H210" s="105">
        <v>0.57036114570361141</v>
      </c>
      <c r="I210" s="6"/>
      <c r="J210" s="523"/>
      <c r="K210" s="274"/>
      <c r="L210" s="523"/>
      <c r="M210" s="523"/>
      <c r="N210" s="523"/>
      <c r="O210" s="523"/>
      <c r="P210" s="523"/>
      <c r="Q210" s="523"/>
      <c r="R210" s="523"/>
      <c r="S210" s="523"/>
      <c r="T210" s="523"/>
      <c r="U210" s="523"/>
      <c r="V210" s="523"/>
      <c r="W210" s="523"/>
      <c r="X210" s="523"/>
      <c r="Y210" s="523"/>
      <c r="Z210" s="523"/>
      <c r="AA210" s="523"/>
    </row>
    <row r="211" spans="1:27" s="24" customFormat="1" x14ac:dyDescent="0.25">
      <c r="A211" s="330" t="s">
        <v>523</v>
      </c>
      <c r="B211" s="542">
        <v>1761</v>
      </c>
      <c r="C211" s="278">
        <v>822136206.86199987</v>
      </c>
      <c r="D211" s="542">
        <v>1059</v>
      </c>
      <c r="E211" s="541">
        <v>8.9548452562151187E-2</v>
      </c>
      <c r="F211" s="278">
        <v>345624419.46000004</v>
      </c>
      <c r="G211" s="541">
        <v>0.21295071959351908</v>
      </c>
      <c r="H211" s="105">
        <v>0.60136286201022149</v>
      </c>
      <c r="I211" s="6"/>
      <c r="J211" s="523"/>
      <c r="K211" s="274"/>
      <c r="L211" s="523"/>
      <c r="M211" s="523"/>
      <c r="N211" s="523"/>
      <c r="O211" s="523"/>
      <c r="P211" s="523"/>
      <c r="Q211" s="523"/>
      <c r="R211" s="523"/>
      <c r="S211" s="523"/>
      <c r="T211" s="523"/>
      <c r="U211" s="523"/>
      <c r="V211" s="523"/>
      <c r="W211" s="523"/>
      <c r="X211" s="523"/>
      <c r="Y211" s="523"/>
      <c r="Z211" s="523"/>
      <c r="AA211" s="523"/>
    </row>
    <row r="212" spans="1:27" s="24" customFormat="1" x14ac:dyDescent="0.25">
      <c r="A212" s="555" t="s">
        <v>943</v>
      </c>
      <c r="B212" s="556">
        <v>20086</v>
      </c>
      <c r="C212" s="557">
        <v>3686149399.9820008</v>
      </c>
      <c r="D212" s="556">
        <v>11826</v>
      </c>
      <c r="E212" s="583">
        <v>1</v>
      </c>
      <c r="F212" s="557">
        <v>1623025365.3039017</v>
      </c>
      <c r="G212" s="583">
        <v>1</v>
      </c>
      <c r="H212" s="584">
        <v>0.58876829632579908</v>
      </c>
      <c r="I212" s="6"/>
      <c r="J212" s="523"/>
      <c r="K212" s="274"/>
      <c r="L212" s="523"/>
      <c r="M212" s="523"/>
      <c r="N212" s="523"/>
      <c r="O212" s="523"/>
      <c r="P212" s="523"/>
      <c r="Q212" s="523"/>
      <c r="R212" s="523"/>
      <c r="S212" s="523"/>
      <c r="T212" s="523"/>
      <c r="U212" s="523"/>
      <c r="V212" s="523"/>
      <c r="W212" s="523"/>
      <c r="X212" s="523"/>
      <c r="Y212" s="523"/>
      <c r="Z212" s="523"/>
      <c r="AA212" s="523"/>
    </row>
    <row r="213" spans="1:27" s="24" customFormat="1" x14ac:dyDescent="0.25">
      <c r="A213" s="523"/>
      <c r="B213" s="523"/>
      <c r="C213" s="523"/>
      <c r="D213" s="523"/>
      <c r="E213" s="523"/>
      <c r="F213" s="523"/>
      <c r="G213" s="523"/>
      <c r="H213" s="523"/>
      <c r="I213" s="6"/>
      <c r="J213" s="523"/>
      <c r="K213" s="523"/>
      <c r="L213" s="523"/>
      <c r="M213" s="523"/>
      <c r="N213" s="523"/>
      <c r="O213" s="523"/>
      <c r="P213" s="523"/>
      <c r="Q213" s="523"/>
      <c r="R213" s="523"/>
      <c r="S213" s="523"/>
      <c r="T213" s="523"/>
      <c r="U213" s="523"/>
      <c r="V213" s="523"/>
      <c r="W213" s="523"/>
      <c r="X213" s="523"/>
      <c r="Y213" s="523"/>
      <c r="Z213" s="523"/>
      <c r="AA213" s="523"/>
    </row>
    <row r="214" spans="1:27" s="24" customFormat="1" ht="60" x14ac:dyDescent="0.25">
      <c r="A214" s="191" t="s">
        <v>808</v>
      </c>
      <c r="B214" s="292" t="s">
        <v>793</v>
      </c>
      <c r="C214" s="292" t="s">
        <v>794</v>
      </c>
      <c r="D214" s="292" t="s">
        <v>547</v>
      </c>
      <c r="E214" s="292" t="s">
        <v>795</v>
      </c>
      <c r="F214" s="292" t="s">
        <v>796</v>
      </c>
      <c r="G214" s="292" t="s">
        <v>797</v>
      </c>
      <c r="H214" s="292" t="s">
        <v>798</v>
      </c>
      <c r="I214" s="6"/>
      <c r="J214" s="523"/>
      <c r="K214" s="523"/>
      <c r="L214" s="523"/>
      <c r="M214" s="523"/>
      <c r="N214" s="523"/>
      <c r="O214" s="523"/>
      <c r="P214" s="523"/>
      <c r="Q214" s="523"/>
      <c r="R214" s="523"/>
      <c r="S214" s="523"/>
      <c r="T214" s="523"/>
      <c r="U214" s="523"/>
      <c r="V214" s="523"/>
      <c r="W214" s="523"/>
      <c r="X214" s="523"/>
      <c r="Y214" s="523"/>
      <c r="Z214" s="523"/>
      <c r="AA214" s="523"/>
    </row>
    <row r="215" spans="1:27" s="24" customFormat="1" x14ac:dyDescent="0.25">
      <c r="A215" s="330" t="s">
        <v>809</v>
      </c>
      <c r="B215" s="542">
        <v>4225</v>
      </c>
      <c r="C215" s="278">
        <v>483972877.6400001</v>
      </c>
      <c r="D215" s="542">
        <v>1994</v>
      </c>
      <c r="E215" s="541">
        <v>0.16861153390833755</v>
      </c>
      <c r="F215" s="278">
        <v>195740862.25490007</v>
      </c>
      <c r="G215" s="541">
        <v>0.12060246650442757</v>
      </c>
      <c r="H215" s="105">
        <v>0.47195266272189351</v>
      </c>
      <c r="I215" s="6"/>
      <c r="J215" s="523"/>
      <c r="K215" s="523"/>
      <c r="L215" s="523"/>
      <c r="M215" s="523"/>
      <c r="N215" s="523"/>
      <c r="O215" s="523"/>
      <c r="P215" s="523"/>
      <c r="Q215" s="523"/>
      <c r="R215" s="523"/>
      <c r="S215" s="523"/>
      <c r="T215" s="523"/>
      <c r="U215" s="523"/>
      <c r="V215" s="523"/>
      <c r="W215" s="523"/>
      <c r="X215" s="523"/>
      <c r="Y215" s="523"/>
      <c r="Z215" s="523"/>
      <c r="AA215" s="523"/>
    </row>
    <row r="216" spans="1:27" s="24" customFormat="1" x14ac:dyDescent="0.25">
      <c r="A216" s="330" t="s">
        <v>810</v>
      </c>
      <c r="B216" s="542">
        <v>53</v>
      </c>
      <c r="C216" s="278">
        <v>13043700</v>
      </c>
      <c r="D216" s="542">
        <v>21</v>
      </c>
      <c r="E216" s="541">
        <v>1.7757483510908167E-3</v>
      </c>
      <c r="F216" s="278">
        <v>1016800</v>
      </c>
      <c r="G216" s="541">
        <v>6.2648435553538668E-4</v>
      </c>
      <c r="H216" s="105">
        <v>0.39622641509433965</v>
      </c>
      <c r="I216" s="6"/>
      <c r="J216" s="523"/>
      <c r="K216" s="523"/>
      <c r="L216" s="523"/>
      <c r="M216" s="523"/>
      <c r="N216" s="523"/>
      <c r="O216" s="523"/>
      <c r="P216" s="523"/>
      <c r="Q216" s="523"/>
      <c r="R216" s="523"/>
      <c r="S216" s="523"/>
      <c r="T216" s="523"/>
      <c r="U216" s="523"/>
      <c r="V216" s="523"/>
      <c r="W216" s="523"/>
      <c r="X216" s="523"/>
      <c r="Y216" s="523"/>
      <c r="Z216" s="523"/>
      <c r="AA216" s="523"/>
    </row>
    <row r="217" spans="1:27" s="24" customFormat="1" x14ac:dyDescent="0.25">
      <c r="A217" s="330" t="s">
        <v>811</v>
      </c>
      <c r="B217" s="542">
        <v>12144</v>
      </c>
      <c r="C217" s="278">
        <v>1593130656.2900004</v>
      </c>
      <c r="D217" s="542">
        <v>7614</v>
      </c>
      <c r="E217" s="541">
        <v>0.64383561643835618</v>
      </c>
      <c r="F217" s="278">
        <v>690497788.94900191</v>
      </c>
      <c r="G217" s="541">
        <v>0.42543869227805359</v>
      </c>
      <c r="H217" s="105">
        <v>0.62697628458498023</v>
      </c>
      <c r="I217" s="6"/>
      <c r="J217" s="523"/>
      <c r="K217" s="523"/>
      <c r="L217" s="523"/>
      <c r="M217" s="523"/>
      <c r="N217" s="523"/>
      <c r="O217" s="523"/>
      <c r="P217" s="523"/>
      <c r="Q217" s="523"/>
      <c r="R217" s="523"/>
      <c r="S217" s="523"/>
      <c r="T217" s="523"/>
      <c r="U217" s="523"/>
      <c r="V217" s="523"/>
      <c r="W217" s="523"/>
      <c r="X217" s="523"/>
      <c r="Y217" s="523"/>
      <c r="Z217" s="523"/>
      <c r="AA217" s="523"/>
    </row>
    <row r="218" spans="1:27" s="24" customFormat="1" x14ac:dyDescent="0.25">
      <c r="A218" s="330" t="s">
        <v>812</v>
      </c>
      <c r="B218" s="542">
        <v>2990</v>
      </c>
      <c r="C218" s="278">
        <v>1260857130.0120008</v>
      </c>
      <c r="D218" s="542">
        <v>1821</v>
      </c>
      <c r="E218" s="541">
        <v>0.15398274987316082</v>
      </c>
      <c r="F218" s="278">
        <v>581158200.88100028</v>
      </c>
      <c r="G218" s="541">
        <v>0.35807092933028939</v>
      </c>
      <c r="H218" s="105">
        <v>0.60903010033444815</v>
      </c>
      <c r="I218" s="6"/>
      <c r="J218" s="523"/>
      <c r="K218" s="523"/>
      <c r="L218" s="523"/>
      <c r="M218" s="523"/>
      <c r="N218" s="523"/>
      <c r="O218" s="523"/>
      <c r="P218" s="523"/>
      <c r="Q218" s="523"/>
      <c r="R218" s="523"/>
      <c r="S218" s="523"/>
      <c r="T218" s="523"/>
      <c r="U218" s="523"/>
      <c r="V218" s="523"/>
      <c r="W218" s="523"/>
      <c r="X218" s="523"/>
      <c r="Y218" s="523"/>
      <c r="Z218" s="523"/>
      <c r="AA218" s="523"/>
    </row>
    <row r="219" spans="1:27" s="24" customFormat="1" x14ac:dyDescent="0.25">
      <c r="A219" s="330" t="s">
        <v>813</v>
      </c>
      <c r="B219" s="542">
        <v>660</v>
      </c>
      <c r="C219" s="278">
        <v>334367136.03999996</v>
      </c>
      <c r="D219" s="542">
        <v>371</v>
      </c>
      <c r="E219" s="541">
        <v>3.1371554202604429E-2</v>
      </c>
      <c r="F219" s="278">
        <v>154309313.21899998</v>
      </c>
      <c r="G219" s="541">
        <v>9.5075108816987927E-2</v>
      </c>
      <c r="H219" s="105">
        <v>0.56212121212121213</v>
      </c>
      <c r="I219" s="6"/>
      <c r="J219" s="523"/>
      <c r="K219" s="523"/>
      <c r="L219" s="523"/>
      <c r="M219" s="523"/>
      <c r="N219" s="523"/>
      <c r="O219" s="523"/>
      <c r="P219" s="523"/>
      <c r="Q219" s="523"/>
      <c r="R219" s="523"/>
      <c r="S219" s="523"/>
      <c r="T219" s="523"/>
      <c r="U219" s="523"/>
      <c r="V219" s="523"/>
      <c r="W219" s="523"/>
      <c r="X219" s="523"/>
      <c r="Y219" s="523"/>
      <c r="Z219" s="523"/>
      <c r="AA219" s="523"/>
    </row>
    <row r="220" spans="1:27" s="24" customFormat="1" x14ac:dyDescent="0.25">
      <c r="A220" s="330" t="s">
        <v>937</v>
      </c>
      <c r="B220" s="542">
        <v>14</v>
      </c>
      <c r="C220" s="278">
        <v>777900</v>
      </c>
      <c r="D220" s="542">
        <v>5</v>
      </c>
      <c r="E220" s="541">
        <v>4.2279722645019446E-4</v>
      </c>
      <c r="F220" s="278">
        <v>302400</v>
      </c>
      <c r="G220" s="541">
        <v>1.8631871470682623E-4</v>
      </c>
      <c r="H220" s="105">
        <v>0.35714285714285715</v>
      </c>
      <c r="I220" s="6"/>
      <c r="J220" s="523"/>
      <c r="K220" s="523"/>
      <c r="L220" s="523"/>
      <c r="M220" s="523"/>
      <c r="N220" s="523"/>
      <c r="O220" s="523"/>
      <c r="P220" s="523"/>
      <c r="Q220" s="523"/>
      <c r="R220" s="523"/>
      <c r="S220" s="523"/>
      <c r="T220" s="523"/>
      <c r="U220" s="523"/>
      <c r="V220" s="523"/>
      <c r="W220" s="523"/>
      <c r="X220" s="523"/>
      <c r="Y220" s="523"/>
      <c r="Z220" s="523"/>
      <c r="AA220" s="523"/>
    </row>
    <row r="221" spans="1:27" s="24" customFormat="1" x14ac:dyDescent="0.25">
      <c r="A221" s="582" t="s">
        <v>334</v>
      </c>
      <c r="B221" s="556">
        <v>20086</v>
      </c>
      <c r="C221" s="557">
        <v>3686149399.9819999</v>
      </c>
      <c r="D221" s="556">
        <v>11826</v>
      </c>
      <c r="E221" s="583">
        <v>1</v>
      </c>
      <c r="F221" s="557">
        <v>1623025365.3039012</v>
      </c>
      <c r="G221" s="583">
        <v>1</v>
      </c>
      <c r="H221" s="584">
        <v>0.58876829632579908</v>
      </c>
      <c r="I221" s="6"/>
      <c r="J221" s="523"/>
      <c r="K221" s="523"/>
      <c r="L221" s="523"/>
      <c r="M221" s="523"/>
      <c r="N221" s="523"/>
      <c r="O221" s="523"/>
      <c r="P221" s="523"/>
      <c r="Q221" s="523"/>
      <c r="R221" s="523"/>
      <c r="S221" s="523"/>
      <c r="T221" s="523"/>
      <c r="U221" s="523"/>
      <c r="V221" s="523"/>
      <c r="W221" s="523"/>
      <c r="X221" s="523"/>
      <c r="Y221" s="523"/>
      <c r="Z221" s="523"/>
      <c r="AA221" s="523"/>
    </row>
    <row r="222" spans="1:27" s="24" customFormat="1" x14ac:dyDescent="0.25">
      <c r="A222" s="523"/>
      <c r="B222" s="523"/>
      <c r="C222" s="523"/>
      <c r="D222" s="523"/>
      <c r="E222" s="523"/>
      <c r="F222" s="523"/>
      <c r="G222" s="297"/>
      <c r="H222" s="523"/>
      <c r="I222" s="6"/>
      <c r="J222" s="523"/>
      <c r="K222" s="523"/>
      <c r="L222" s="523"/>
      <c r="M222" s="523"/>
      <c r="N222" s="523"/>
      <c r="O222" s="523"/>
      <c r="P222" s="523"/>
      <c r="Q222" s="523"/>
      <c r="R222" s="523"/>
      <c r="S222" s="523"/>
      <c r="T222" s="523"/>
      <c r="U222" s="523"/>
      <c r="V222" s="523"/>
      <c r="W222" s="523"/>
      <c r="X222" s="523"/>
      <c r="Y222" s="523"/>
      <c r="Z222" s="523"/>
      <c r="AA222" s="523"/>
    </row>
    <row r="223" spans="1:27" s="24" customFormat="1" ht="60" x14ac:dyDescent="0.25">
      <c r="A223" s="191" t="s">
        <v>814</v>
      </c>
      <c r="B223" s="292" t="s">
        <v>793</v>
      </c>
      <c r="C223" s="292" t="s">
        <v>794</v>
      </c>
      <c r="D223" s="292" t="s">
        <v>547</v>
      </c>
      <c r="E223" s="292" t="s">
        <v>795</v>
      </c>
      <c r="F223" s="292" t="s">
        <v>796</v>
      </c>
      <c r="G223" s="292" t="s">
        <v>797</v>
      </c>
      <c r="H223" s="292" t="s">
        <v>798</v>
      </c>
      <c r="I223" s="6"/>
      <c r="J223" s="523"/>
      <c r="K223" s="523"/>
      <c r="L223" s="523"/>
      <c r="M223" s="523"/>
      <c r="N223" s="523"/>
      <c r="O223" s="523"/>
      <c r="P223" s="523"/>
      <c r="Q223" s="523"/>
      <c r="R223" s="523"/>
      <c r="S223" s="523"/>
      <c r="T223" s="523"/>
      <c r="U223" s="523"/>
      <c r="V223" s="523"/>
      <c r="W223" s="523"/>
      <c r="X223" s="523"/>
      <c r="Y223" s="523"/>
      <c r="Z223" s="523"/>
      <c r="AA223" s="523"/>
    </row>
    <row r="224" spans="1:27" s="24" customFormat="1" x14ac:dyDescent="0.25">
      <c r="A224" s="657" t="s">
        <v>787</v>
      </c>
      <c r="B224" s="542">
        <v>13622</v>
      </c>
      <c r="C224" s="278">
        <v>196836016.64199999</v>
      </c>
      <c r="D224" s="542">
        <v>8592</v>
      </c>
      <c r="E224" s="541">
        <v>0.72653475393201417</v>
      </c>
      <c r="F224" s="278">
        <v>121569010.62999991</v>
      </c>
      <c r="G224" s="541">
        <v>7.4902717621567791E-2</v>
      </c>
      <c r="H224" s="105">
        <v>0.63074438408456912</v>
      </c>
      <c r="I224" s="6"/>
      <c r="J224" s="523"/>
      <c r="K224" s="523"/>
      <c r="L224" s="523"/>
      <c r="M224" s="523"/>
      <c r="N224" s="523"/>
      <c r="O224" s="523"/>
      <c r="P224" s="523"/>
      <c r="Q224" s="523"/>
      <c r="R224" s="523"/>
      <c r="S224" s="523"/>
      <c r="T224" s="523"/>
      <c r="U224" s="523"/>
      <c r="V224" s="523"/>
      <c r="W224" s="523"/>
      <c r="X224" s="523"/>
      <c r="Y224" s="523"/>
      <c r="Z224" s="523"/>
      <c r="AA224" s="523"/>
    </row>
    <row r="225" spans="1:27" s="24" customFormat="1" x14ac:dyDescent="0.25">
      <c r="A225" s="657" t="s">
        <v>788</v>
      </c>
      <c r="B225" s="542">
        <v>2672</v>
      </c>
      <c r="C225" s="278">
        <v>184459519.86000004</v>
      </c>
      <c r="D225" s="542">
        <v>1404</v>
      </c>
      <c r="E225" s="541">
        <v>0.11872146118721461</v>
      </c>
      <c r="F225" s="278">
        <v>86785977.602399945</v>
      </c>
      <c r="G225" s="541">
        <v>5.3471732147667268E-2</v>
      </c>
      <c r="H225" s="105">
        <v>0.52544910179640714</v>
      </c>
      <c r="I225" s="6"/>
      <c r="J225" s="523"/>
      <c r="K225" s="523"/>
      <c r="L225" s="523"/>
      <c r="M225" s="523"/>
      <c r="N225" s="523"/>
      <c r="O225" s="523"/>
      <c r="P225" s="523"/>
      <c r="Q225" s="523"/>
      <c r="R225" s="523"/>
      <c r="S225" s="523"/>
      <c r="T225" s="523"/>
      <c r="U225" s="523"/>
      <c r="V225" s="523"/>
      <c r="W225" s="523"/>
      <c r="X225" s="523"/>
      <c r="Y225" s="523"/>
      <c r="Z225" s="523"/>
      <c r="AA225" s="523"/>
    </row>
    <row r="226" spans="1:27" s="24" customFormat="1" x14ac:dyDescent="0.25">
      <c r="A226" s="657" t="s">
        <v>789</v>
      </c>
      <c r="B226" s="542">
        <v>3410</v>
      </c>
      <c r="C226" s="278">
        <v>1593420726.4300001</v>
      </c>
      <c r="D226" s="542">
        <v>1680</v>
      </c>
      <c r="E226" s="541">
        <v>0.14205986808726534</v>
      </c>
      <c r="F226" s="278">
        <v>737196816.07150006</v>
      </c>
      <c r="G226" s="541">
        <v>0.45421151870504828</v>
      </c>
      <c r="H226" s="105">
        <v>0.49266862170087977</v>
      </c>
      <c r="I226" s="6"/>
      <c r="J226" s="523"/>
      <c r="K226" s="523"/>
      <c r="L226" s="523"/>
      <c r="M226" s="523"/>
      <c r="N226" s="523"/>
      <c r="O226" s="523"/>
      <c r="P226" s="523"/>
      <c r="Q226" s="523"/>
      <c r="R226" s="523"/>
      <c r="S226" s="523"/>
      <c r="T226" s="523"/>
      <c r="U226" s="523"/>
      <c r="V226" s="523"/>
      <c r="W226" s="523"/>
      <c r="X226" s="523"/>
      <c r="Y226" s="523"/>
      <c r="Z226" s="523"/>
      <c r="AA226" s="523"/>
    </row>
    <row r="227" spans="1:27" s="24" customFormat="1" x14ac:dyDescent="0.25">
      <c r="A227" s="657" t="s">
        <v>790</v>
      </c>
      <c r="B227" s="542">
        <v>307</v>
      </c>
      <c r="C227" s="278">
        <v>986714022.35000002</v>
      </c>
      <c r="D227" s="542">
        <v>121</v>
      </c>
      <c r="E227" s="541">
        <v>1.0231692880094706E-2</v>
      </c>
      <c r="F227" s="278">
        <v>398048110</v>
      </c>
      <c r="G227" s="541">
        <v>0.2452507018739466</v>
      </c>
      <c r="H227" s="105">
        <v>0.39413680781758959</v>
      </c>
      <c r="I227" s="6"/>
      <c r="J227" s="523"/>
      <c r="K227" s="523"/>
      <c r="L227" s="523"/>
      <c r="M227" s="523"/>
      <c r="N227" s="523"/>
      <c r="O227" s="523"/>
      <c r="P227" s="523"/>
      <c r="Q227" s="523"/>
      <c r="R227" s="523"/>
      <c r="S227" s="523"/>
      <c r="T227" s="523"/>
      <c r="U227" s="523"/>
      <c r="V227" s="523"/>
      <c r="W227" s="523"/>
      <c r="X227" s="523"/>
      <c r="Y227" s="523"/>
      <c r="Z227" s="523"/>
      <c r="AA227" s="523"/>
    </row>
    <row r="228" spans="1:27" s="24" customFormat="1" x14ac:dyDescent="0.25">
      <c r="A228" s="657" t="s">
        <v>791</v>
      </c>
      <c r="B228" s="542">
        <v>75</v>
      </c>
      <c r="C228" s="278">
        <v>724719114.70000005</v>
      </c>
      <c r="D228" s="542">
        <v>29</v>
      </c>
      <c r="E228" s="541">
        <v>2.4522239134111279E-3</v>
      </c>
      <c r="F228" s="278">
        <v>279425451</v>
      </c>
      <c r="G228" s="541">
        <v>0.17216332965177017</v>
      </c>
      <c r="H228" s="105">
        <v>0.38666666666666666</v>
      </c>
      <c r="I228" s="6"/>
      <c r="J228" s="523"/>
      <c r="K228" s="523"/>
      <c r="L228" s="523"/>
      <c r="M228" s="523"/>
      <c r="N228" s="523"/>
      <c r="O228" s="523"/>
      <c r="P228" s="523"/>
      <c r="Q228" s="523"/>
      <c r="R228" s="523"/>
      <c r="S228" s="523"/>
      <c r="T228" s="523"/>
      <c r="U228" s="523"/>
      <c r="V228" s="523"/>
      <c r="W228" s="523"/>
      <c r="X228" s="523"/>
      <c r="Y228" s="523"/>
      <c r="Z228" s="523"/>
      <c r="AA228" s="523"/>
    </row>
    <row r="229" spans="1:27" s="24" customFormat="1" x14ac:dyDescent="0.25">
      <c r="A229" s="582" t="s">
        <v>334</v>
      </c>
      <c r="B229" s="556">
        <v>20086</v>
      </c>
      <c r="C229" s="557">
        <v>3686149399.9819999</v>
      </c>
      <c r="D229" s="556">
        <v>11826</v>
      </c>
      <c r="E229" s="583">
        <v>1</v>
      </c>
      <c r="F229" s="557">
        <v>1623025365.3038998</v>
      </c>
      <c r="G229" s="583">
        <v>1</v>
      </c>
      <c r="H229" s="584">
        <v>0.58876829632579908</v>
      </c>
      <c r="I229" s="6"/>
      <c r="J229" s="523"/>
      <c r="K229" s="523"/>
      <c r="L229" s="523"/>
      <c r="M229" s="523"/>
      <c r="N229" s="523"/>
      <c r="O229" s="523"/>
      <c r="P229" s="523"/>
      <c r="Q229" s="523"/>
      <c r="R229" s="523"/>
      <c r="S229" s="523"/>
      <c r="T229" s="523"/>
      <c r="U229" s="523"/>
      <c r="V229" s="523"/>
      <c r="W229" s="523"/>
      <c r="X229" s="523"/>
      <c r="Y229" s="523"/>
      <c r="Z229" s="523"/>
      <c r="AA229" s="523"/>
    </row>
    <row r="230" spans="1:27" s="24" customFormat="1" x14ac:dyDescent="0.25">
      <c r="A230" s="523"/>
      <c r="B230" s="523"/>
      <c r="C230" s="523"/>
      <c r="D230" s="523"/>
      <c r="E230" s="523"/>
      <c r="F230" s="523"/>
      <c r="G230" s="523"/>
      <c r="H230" s="523"/>
      <c r="I230" s="6"/>
      <c r="J230" s="523"/>
      <c r="K230" s="523"/>
      <c r="L230" s="523"/>
      <c r="M230" s="523"/>
      <c r="N230" s="523"/>
      <c r="O230" s="523"/>
      <c r="P230" s="523"/>
      <c r="Q230" s="523"/>
      <c r="R230" s="523"/>
      <c r="S230" s="523"/>
      <c r="T230" s="523"/>
      <c r="U230" s="523"/>
      <c r="V230" s="523"/>
      <c r="W230" s="523"/>
      <c r="X230" s="523"/>
      <c r="Y230" s="523"/>
      <c r="Z230" s="523"/>
      <c r="AA230" s="523"/>
    </row>
    <row r="231" spans="1:27" s="24" customFormat="1" ht="60" x14ac:dyDescent="0.25">
      <c r="A231" s="191" t="s">
        <v>792</v>
      </c>
      <c r="B231" s="292" t="s">
        <v>793</v>
      </c>
      <c r="C231" s="292" t="s">
        <v>794</v>
      </c>
      <c r="D231" s="292" t="s">
        <v>547</v>
      </c>
      <c r="E231" s="292" t="s">
        <v>795</v>
      </c>
      <c r="F231" s="292" t="s">
        <v>796</v>
      </c>
      <c r="G231" s="292" t="s">
        <v>797</v>
      </c>
      <c r="H231" s="292" t="s">
        <v>798</v>
      </c>
      <c r="I231" s="6"/>
      <c r="J231" s="523"/>
      <c r="K231" s="523"/>
      <c r="L231" s="523"/>
      <c r="M231" s="523"/>
      <c r="N231" s="523"/>
      <c r="O231" s="523"/>
      <c r="P231" s="523"/>
      <c r="Q231" s="523"/>
      <c r="R231" s="523"/>
      <c r="S231" s="523"/>
      <c r="T231" s="523"/>
      <c r="U231" s="523"/>
      <c r="V231" s="523"/>
      <c r="W231" s="523"/>
      <c r="X231" s="523"/>
      <c r="Y231" s="523"/>
      <c r="Z231" s="523"/>
      <c r="AA231" s="523"/>
    </row>
    <row r="232" spans="1:27" s="24" customFormat="1" x14ac:dyDescent="0.25">
      <c r="A232" s="330" t="s">
        <v>524</v>
      </c>
      <c r="B232" s="542">
        <v>272</v>
      </c>
      <c r="C232" s="278">
        <v>2263900</v>
      </c>
      <c r="D232" s="542">
        <v>128</v>
      </c>
      <c r="E232" s="585">
        <v>1.0823608997124978E-2</v>
      </c>
      <c r="F232" s="278">
        <v>1060600</v>
      </c>
      <c r="G232" s="585">
        <v>6.5347099476871745E-4</v>
      </c>
      <c r="H232" s="541">
        <v>0.47058823529411764</v>
      </c>
      <c r="I232" s="6"/>
      <c r="J232" s="523"/>
      <c r="K232" s="523"/>
      <c r="L232" s="523"/>
      <c r="M232" s="523"/>
      <c r="N232" s="523"/>
      <c r="O232" s="523"/>
      <c r="P232" s="523"/>
      <c r="Q232" s="523"/>
      <c r="R232" s="523"/>
      <c r="S232" s="523"/>
      <c r="T232" s="523"/>
      <c r="U232" s="523"/>
      <c r="V232" s="523"/>
      <c r="W232" s="523"/>
      <c r="X232" s="523"/>
      <c r="Y232" s="523"/>
      <c r="Z232" s="523"/>
      <c r="AA232" s="523"/>
    </row>
    <row r="233" spans="1:27" s="24" customFormat="1" x14ac:dyDescent="0.25">
      <c r="A233" s="330" t="s">
        <v>1026</v>
      </c>
      <c r="B233" s="542">
        <v>6004</v>
      </c>
      <c r="C233" s="278">
        <v>22299604</v>
      </c>
      <c r="D233" s="542">
        <v>4186</v>
      </c>
      <c r="E233" s="585">
        <v>0.3539658379841028</v>
      </c>
      <c r="F233" s="278">
        <v>13661647.356000004</v>
      </c>
      <c r="G233" s="585">
        <v>8.4173960851449577E-3</v>
      </c>
      <c r="H233" s="541">
        <v>0.69720186542305129</v>
      </c>
      <c r="I233" s="6"/>
      <c r="J233" s="523"/>
      <c r="K233" s="523"/>
      <c r="L233" s="523"/>
      <c r="M233" s="523"/>
      <c r="N233" s="523"/>
      <c r="O233" s="523"/>
      <c r="P233" s="523"/>
      <c r="Q233" s="523"/>
      <c r="R233" s="523"/>
      <c r="S233" s="523"/>
      <c r="T233" s="523"/>
      <c r="U233" s="523"/>
      <c r="V233" s="523"/>
      <c r="W233" s="523"/>
      <c r="X233" s="523"/>
      <c r="Y233" s="523"/>
      <c r="Z233" s="523"/>
      <c r="AA233" s="523"/>
    </row>
    <row r="234" spans="1:27" s="24" customFormat="1" x14ac:dyDescent="0.25">
      <c r="A234" s="330" t="s">
        <v>860</v>
      </c>
      <c r="B234" s="542">
        <v>31</v>
      </c>
      <c r="C234" s="278">
        <v>5618065</v>
      </c>
      <c r="D234" s="542">
        <v>23</v>
      </c>
      <c r="E234" s="585">
        <v>1.9448672416708945E-3</v>
      </c>
      <c r="F234" s="278">
        <v>1990814</v>
      </c>
      <c r="G234" s="585">
        <v>1.2266068310196959E-3</v>
      </c>
      <c r="H234" s="541">
        <v>0.74193548387096775</v>
      </c>
      <c r="I234" s="6"/>
      <c r="J234" s="523"/>
      <c r="K234" s="523"/>
      <c r="L234" s="523"/>
      <c r="M234" s="523"/>
      <c r="N234" s="523"/>
      <c r="O234" s="523"/>
      <c r="P234" s="523"/>
      <c r="Q234" s="523"/>
      <c r="R234" s="523"/>
      <c r="S234" s="523"/>
      <c r="T234" s="523"/>
      <c r="U234" s="523"/>
      <c r="V234" s="523"/>
      <c r="W234" s="523"/>
      <c r="X234" s="523"/>
      <c r="Y234" s="523"/>
      <c r="Z234" s="523"/>
      <c r="AA234" s="523"/>
    </row>
    <row r="235" spans="1:27" s="24" customFormat="1" x14ac:dyDescent="0.25">
      <c r="A235" s="330" t="s">
        <v>861</v>
      </c>
      <c r="B235" s="542">
        <v>58</v>
      </c>
      <c r="C235" s="278">
        <v>19397817</v>
      </c>
      <c r="D235" s="542">
        <v>34</v>
      </c>
      <c r="E235" s="585">
        <v>2.8750211398613224E-3</v>
      </c>
      <c r="F235" s="278">
        <v>7388500</v>
      </c>
      <c r="G235" s="585">
        <v>4.552301004005911E-3</v>
      </c>
      <c r="H235" s="541">
        <v>0.58620689655172409</v>
      </c>
      <c r="I235" s="6"/>
      <c r="J235" s="523"/>
      <c r="K235" s="523"/>
      <c r="L235" s="523"/>
      <c r="M235" s="523"/>
      <c r="N235" s="523"/>
      <c r="O235" s="523"/>
      <c r="P235" s="523"/>
      <c r="Q235" s="523"/>
      <c r="R235" s="523"/>
      <c r="S235" s="523"/>
      <c r="T235" s="523"/>
      <c r="U235" s="523"/>
      <c r="V235" s="523"/>
      <c r="W235" s="523"/>
      <c r="X235" s="523"/>
      <c r="Y235" s="523"/>
      <c r="Z235" s="523"/>
      <c r="AA235" s="523"/>
    </row>
    <row r="236" spans="1:27" s="24" customFormat="1" x14ac:dyDescent="0.25">
      <c r="A236" s="330" t="s">
        <v>862</v>
      </c>
      <c r="B236" s="542">
        <v>2</v>
      </c>
      <c r="C236" s="278">
        <v>663200</v>
      </c>
      <c r="D236" s="542">
        <v>1</v>
      </c>
      <c r="E236" s="585">
        <v>8.4559445290038893E-5</v>
      </c>
      <c r="F236" s="278">
        <v>359200</v>
      </c>
      <c r="G236" s="585">
        <v>2.2131508704593939E-4</v>
      </c>
      <c r="H236" s="541">
        <v>0.5</v>
      </c>
      <c r="I236" s="6"/>
      <c r="J236" s="523"/>
      <c r="K236" s="523"/>
      <c r="L236" s="523"/>
      <c r="M236" s="523"/>
      <c r="N236" s="523"/>
      <c r="O236" s="523"/>
      <c r="P236" s="523"/>
      <c r="Q236" s="523"/>
      <c r="R236" s="523"/>
      <c r="S236" s="523"/>
      <c r="T236" s="523"/>
      <c r="U236" s="523"/>
      <c r="V236" s="523"/>
      <c r="W236" s="523"/>
      <c r="X236" s="523"/>
      <c r="Y236" s="523"/>
      <c r="Z236" s="523"/>
      <c r="AA236" s="523"/>
    </row>
    <row r="237" spans="1:27" s="24" customFormat="1" x14ac:dyDescent="0.25">
      <c r="A237" s="330" t="s">
        <v>525</v>
      </c>
      <c r="B237" s="542">
        <v>18</v>
      </c>
      <c r="C237" s="278">
        <v>11500000</v>
      </c>
      <c r="D237" s="542">
        <v>6</v>
      </c>
      <c r="E237" s="585">
        <v>5.0735667174023336E-4</v>
      </c>
      <c r="F237" s="278">
        <v>4000000</v>
      </c>
      <c r="G237" s="585">
        <v>2.4645332633178108E-3</v>
      </c>
      <c r="H237" s="541">
        <v>0.33333333333333331</v>
      </c>
      <c r="I237" s="6"/>
      <c r="J237" s="523"/>
      <c r="K237" s="523"/>
      <c r="L237" s="523"/>
      <c r="M237" s="523"/>
      <c r="N237" s="523"/>
      <c r="O237" s="523"/>
      <c r="P237" s="523"/>
      <c r="Q237" s="523"/>
      <c r="R237" s="523"/>
      <c r="S237" s="523"/>
      <c r="T237" s="523"/>
      <c r="U237" s="523"/>
      <c r="V237" s="523"/>
      <c r="W237" s="523"/>
      <c r="X237" s="523"/>
      <c r="Y237" s="523"/>
      <c r="Z237" s="523"/>
      <c r="AA237" s="523"/>
    </row>
    <row r="238" spans="1:27" s="24" customFormat="1" x14ac:dyDescent="0.25">
      <c r="A238" s="330" t="s">
        <v>526</v>
      </c>
      <c r="B238" s="542">
        <v>28</v>
      </c>
      <c r="C238" s="278">
        <v>253600</v>
      </c>
      <c r="D238" s="542">
        <v>22</v>
      </c>
      <c r="E238" s="585">
        <v>1.8603077963808556E-3</v>
      </c>
      <c r="F238" s="278">
        <v>199100</v>
      </c>
      <c r="G238" s="585">
        <v>1.2267214318164403E-4</v>
      </c>
      <c r="H238" s="541">
        <v>0.7857142857142857</v>
      </c>
      <c r="I238" s="6"/>
      <c r="J238" s="523"/>
      <c r="K238" s="523"/>
      <c r="L238" s="523"/>
      <c r="M238" s="523"/>
      <c r="N238" s="523"/>
      <c r="O238" s="523"/>
      <c r="P238" s="523"/>
      <c r="Q238" s="523"/>
      <c r="R238" s="523"/>
      <c r="S238" s="523"/>
      <c r="T238" s="523"/>
      <c r="U238" s="523"/>
      <c r="V238" s="523"/>
      <c r="W238" s="523"/>
      <c r="X238" s="523"/>
      <c r="Y238" s="523"/>
      <c r="Z238" s="523"/>
      <c r="AA238" s="523"/>
    </row>
    <row r="239" spans="1:27" s="24" customFormat="1" x14ac:dyDescent="0.25">
      <c r="A239" s="330" t="s">
        <v>527</v>
      </c>
      <c r="B239" s="542">
        <v>31</v>
      </c>
      <c r="C239" s="278">
        <v>6339651.7100000009</v>
      </c>
      <c r="D239" s="542">
        <v>10</v>
      </c>
      <c r="E239" s="585">
        <v>8.4559445290038893E-4</v>
      </c>
      <c r="F239" s="278">
        <v>2429000</v>
      </c>
      <c r="G239" s="585">
        <v>1.4965878241497406E-3</v>
      </c>
      <c r="H239" s="541">
        <v>0.32258064516129031</v>
      </c>
      <c r="I239" s="6"/>
      <c r="J239" s="523"/>
      <c r="K239" s="523"/>
      <c r="L239" s="523"/>
      <c r="M239" s="523"/>
      <c r="N239" s="523"/>
      <c r="O239" s="523"/>
      <c r="P239" s="523"/>
      <c r="Q239" s="523"/>
      <c r="R239" s="523"/>
      <c r="S239" s="523"/>
      <c r="T239" s="523"/>
      <c r="U239" s="523"/>
      <c r="V239" s="523"/>
      <c r="W239" s="523"/>
      <c r="X239" s="523"/>
      <c r="Y239" s="523"/>
      <c r="Z239" s="523"/>
      <c r="AA239" s="523"/>
    </row>
    <row r="240" spans="1:27" s="24" customFormat="1" x14ac:dyDescent="0.25">
      <c r="A240" s="330" t="s">
        <v>528</v>
      </c>
      <c r="B240" s="542">
        <v>593</v>
      </c>
      <c r="C240" s="278">
        <v>4965700</v>
      </c>
      <c r="D240" s="542">
        <v>464</v>
      </c>
      <c r="E240" s="585">
        <v>3.9235582614578046E-2</v>
      </c>
      <c r="F240" s="278">
        <v>3916200</v>
      </c>
      <c r="G240" s="585">
        <v>2.4129012914513026E-3</v>
      </c>
      <c r="H240" s="541">
        <v>0.78246205733558183</v>
      </c>
      <c r="I240" s="6"/>
      <c r="J240" s="523"/>
      <c r="K240" s="523"/>
      <c r="L240" s="523"/>
      <c r="M240" s="523"/>
      <c r="N240" s="523"/>
      <c r="O240" s="523"/>
      <c r="P240" s="523"/>
      <c r="Q240" s="523"/>
      <c r="R240" s="523"/>
      <c r="S240" s="523"/>
      <c r="T240" s="523"/>
      <c r="U240" s="523"/>
      <c r="V240" s="523"/>
      <c r="W240" s="523"/>
      <c r="X240" s="523"/>
      <c r="Y240" s="523"/>
      <c r="Z240" s="523"/>
      <c r="AA240" s="523"/>
    </row>
    <row r="241" spans="1:27" s="24" customFormat="1" x14ac:dyDescent="0.25">
      <c r="A241" s="330" t="s">
        <v>529</v>
      </c>
      <c r="B241" s="542">
        <v>494</v>
      </c>
      <c r="C241" s="278">
        <v>74882932</v>
      </c>
      <c r="D241" s="542">
        <v>208</v>
      </c>
      <c r="E241" s="585">
        <v>1.758836462032809E-2</v>
      </c>
      <c r="F241" s="278">
        <v>37653600</v>
      </c>
      <c r="G241" s="585">
        <v>2.3199637420915877E-2</v>
      </c>
      <c r="H241" s="541">
        <v>0.42105263157894735</v>
      </c>
      <c r="I241" s="6"/>
      <c r="J241" s="523"/>
      <c r="K241" s="523"/>
      <c r="L241" s="523"/>
      <c r="M241" s="523"/>
      <c r="N241" s="523"/>
      <c r="O241" s="523"/>
      <c r="P241" s="523"/>
      <c r="Q241" s="523"/>
      <c r="R241" s="523"/>
      <c r="S241" s="523"/>
      <c r="T241" s="523"/>
      <c r="U241" s="523"/>
      <c r="V241" s="523"/>
      <c r="W241" s="523"/>
      <c r="X241" s="523"/>
      <c r="Y241" s="523"/>
      <c r="Z241" s="523"/>
      <c r="AA241" s="523"/>
    </row>
    <row r="242" spans="1:27" s="24" customFormat="1" x14ac:dyDescent="0.25">
      <c r="A242" s="330" t="s">
        <v>863</v>
      </c>
      <c r="B242" s="542">
        <v>9</v>
      </c>
      <c r="C242" s="278">
        <v>9960800</v>
      </c>
      <c r="D242" s="542">
        <v>4</v>
      </c>
      <c r="E242" s="585">
        <v>3.3823778116015557E-4</v>
      </c>
      <c r="F242" s="278">
        <v>4261100</v>
      </c>
      <c r="G242" s="585">
        <v>2.6254056720808809E-3</v>
      </c>
      <c r="H242" s="541">
        <v>0.44444444444444442</v>
      </c>
      <c r="I242" s="6"/>
      <c r="J242" s="523"/>
      <c r="K242" s="523"/>
      <c r="L242" s="523"/>
      <c r="M242" s="523"/>
      <c r="N242" s="523"/>
      <c r="O242" s="523"/>
      <c r="P242" s="523"/>
      <c r="Q242" s="523"/>
      <c r="R242" s="523"/>
      <c r="S242" s="523"/>
      <c r="T242" s="523"/>
      <c r="U242" s="523"/>
      <c r="V242" s="523"/>
      <c r="W242" s="523"/>
      <c r="X242" s="523"/>
      <c r="Y242" s="523"/>
      <c r="Z242" s="523"/>
      <c r="AA242" s="523"/>
    </row>
    <row r="243" spans="1:27" s="24" customFormat="1" x14ac:dyDescent="0.25">
      <c r="A243" s="330" t="s">
        <v>864</v>
      </c>
      <c r="B243" s="542">
        <v>11</v>
      </c>
      <c r="C243" s="278">
        <v>9214000</v>
      </c>
      <c r="D243" s="542">
        <v>4</v>
      </c>
      <c r="E243" s="585">
        <v>3.3823778116015557E-4</v>
      </c>
      <c r="F243" s="278">
        <v>3240000</v>
      </c>
      <c r="G243" s="585">
        <v>1.9962719432874265E-3</v>
      </c>
      <c r="H243" s="541">
        <v>0.36363636363636365</v>
      </c>
      <c r="I243" s="6"/>
      <c r="J243" s="523"/>
      <c r="K243" s="523"/>
      <c r="L243" s="523"/>
      <c r="M243" s="523"/>
      <c r="N243" s="523"/>
      <c r="O243" s="523"/>
      <c r="P243" s="523"/>
      <c r="Q243" s="523"/>
      <c r="R243" s="523"/>
      <c r="S243" s="523"/>
      <c r="T243" s="523"/>
      <c r="U243" s="523"/>
      <c r="V243" s="523"/>
      <c r="W243" s="523"/>
      <c r="X243" s="523"/>
      <c r="Y243" s="523"/>
      <c r="Z243" s="523"/>
      <c r="AA243" s="523"/>
    </row>
    <row r="244" spans="1:27" s="24" customFormat="1" x14ac:dyDescent="0.25">
      <c r="A244" s="330" t="s">
        <v>530</v>
      </c>
      <c r="B244" s="542">
        <v>46</v>
      </c>
      <c r="C244" s="278">
        <v>92055000</v>
      </c>
      <c r="D244" s="542">
        <v>15</v>
      </c>
      <c r="E244" s="585">
        <v>1.2683916793505834E-3</v>
      </c>
      <c r="F244" s="278">
        <v>27406800</v>
      </c>
      <c r="G244" s="585">
        <v>1.6886242560274642E-2</v>
      </c>
      <c r="H244" s="541">
        <v>0.32608695652173914</v>
      </c>
      <c r="I244" s="6"/>
      <c r="J244" s="523"/>
      <c r="K244" s="523"/>
      <c r="L244" s="523"/>
      <c r="M244" s="523"/>
      <c r="N244" s="523"/>
      <c r="O244" s="523"/>
      <c r="P244" s="523"/>
      <c r="Q244" s="523"/>
      <c r="R244" s="523"/>
      <c r="S244" s="523"/>
      <c r="T244" s="523"/>
      <c r="U244" s="523"/>
      <c r="V244" s="523"/>
      <c r="W244" s="523"/>
      <c r="X244" s="523"/>
      <c r="Y244" s="523"/>
      <c r="Z244" s="523"/>
      <c r="AA244" s="523"/>
    </row>
    <row r="245" spans="1:27" s="24" customFormat="1" x14ac:dyDescent="0.25">
      <c r="A245" s="330" t="s">
        <v>531</v>
      </c>
      <c r="B245" s="542">
        <v>2684</v>
      </c>
      <c r="C245" s="278">
        <v>2260391572.6799994</v>
      </c>
      <c r="D245" s="542">
        <v>1261</v>
      </c>
      <c r="E245" s="585">
        <v>0.10662946051073904</v>
      </c>
      <c r="F245" s="278">
        <v>1002298811.46</v>
      </c>
      <c r="G245" s="585">
        <v>0.61754969015676919</v>
      </c>
      <c r="H245" s="541">
        <v>0.46982116244411326</v>
      </c>
      <c r="I245" s="6"/>
      <c r="J245" s="523"/>
      <c r="K245" s="523"/>
      <c r="L245" s="523"/>
      <c r="M245" s="523"/>
      <c r="N245" s="523"/>
      <c r="O245" s="523"/>
      <c r="P245" s="523"/>
      <c r="Q245" s="523"/>
      <c r="R245" s="523"/>
      <c r="S245" s="523"/>
      <c r="T245" s="523"/>
      <c r="U245" s="523"/>
      <c r="V245" s="523"/>
      <c r="W245" s="523"/>
      <c r="X245" s="523"/>
      <c r="Y245" s="523"/>
      <c r="Z245" s="523"/>
      <c r="AA245" s="523"/>
    </row>
    <row r="246" spans="1:27" s="24" customFormat="1" x14ac:dyDescent="0.25">
      <c r="A246" s="330" t="s">
        <v>545</v>
      </c>
      <c r="B246" s="542">
        <v>366</v>
      </c>
      <c r="C246" s="278">
        <v>32780205.760000002</v>
      </c>
      <c r="D246" s="542">
        <v>97</v>
      </c>
      <c r="E246" s="585">
        <v>8.2022661931337726E-3</v>
      </c>
      <c r="F246" s="278">
        <v>10028501</v>
      </c>
      <c r="G246" s="585">
        <v>6.178893573928982E-3</v>
      </c>
      <c r="H246" s="541">
        <v>0.2650273224043716</v>
      </c>
      <c r="I246" s="6"/>
      <c r="J246" s="523"/>
      <c r="K246" s="523"/>
      <c r="L246" s="523"/>
      <c r="M246" s="523"/>
      <c r="N246" s="523"/>
      <c r="O246" s="523"/>
      <c r="P246" s="523"/>
      <c r="Q246" s="523"/>
      <c r="R246" s="523"/>
      <c r="S246" s="523"/>
      <c r="T246" s="523"/>
      <c r="U246" s="523"/>
      <c r="V246" s="523"/>
      <c r="W246" s="523"/>
      <c r="X246" s="523"/>
      <c r="Y246" s="523"/>
      <c r="Z246" s="523"/>
      <c r="AA246" s="523"/>
    </row>
    <row r="247" spans="1:27" s="24" customFormat="1" x14ac:dyDescent="0.25">
      <c r="A247" s="330" t="s">
        <v>935</v>
      </c>
      <c r="B247" s="542">
        <v>15</v>
      </c>
      <c r="C247" s="278">
        <v>11929300</v>
      </c>
      <c r="D247" s="542">
        <v>4</v>
      </c>
      <c r="E247" s="585">
        <v>3.3823778116015557E-4</v>
      </c>
      <c r="F247" s="278">
        <v>3099900</v>
      </c>
      <c r="G247" s="585">
        <v>1.9099516657397203E-3</v>
      </c>
      <c r="H247" s="541">
        <v>0.26666666666666666</v>
      </c>
      <c r="I247" s="6"/>
      <c r="J247" s="523"/>
      <c r="K247" s="523"/>
      <c r="L247" s="523"/>
      <c r="M247" s="523"/>
      <c r="N247" s="523"/>
      <c r="O247" s="523"/>
      <c r="P247" s="523"/>
      <c r="Q247" s="523"/>
      <c r="R247" s="523"/>
      <c r="S247" s="523"/>
      <c r="T247" s="523"/>
      <c r="U247" s="523"/>
      <c r="V247" s="523"/>
      <c r="W247" s="523"/>
      <c r="X247" s="523"/>
      <c r="Y247" s="523"/>
      <c r="Z247" s="523"/>
      <c r="AA247" s="523"/>
    </row>
    <row r="248" spans="1:27" s="24" customFormat="1" x14ac:dyDescent="0.25">
      <c r="A248" s="330" t="s">
        <v>532</v>
      </c>
      <c r="B248" s="542">
        <v>38</v>
      </c>
      <c r="C248" s="278">
        <v>67548900</v>
      </c>
      <c r="D248" s="542">
        <v>20</v>
      </c>
      <c r="E248" s="585">
        <v>1.6911889058007779E-3</v>
      </c>
      <c r="F248" s="278">
        <v>36739000</v>
      </c>
      <c r="G248" s="585">
        <v>2.2636121890258262E-2</v>
      </c>
      <c r="H248" s="541">
        <v>0.52631578947368418</v>
      </c>
      <c r="I248" s="6"/>
      <c r="J248" s="523"/>
      <c r="K248" s="523"/>
      <c r="L248" s="523"/>
      <c r="M248" s="523"/>
      <c r="N248" s="523"/>
      <c r="O248" s="523"/>
      <c r="P248" s="523"/>
      <c r="Q248" s="523"/>
      <c r="R248" s="523"/>
      <c r="S248" s="523"/>
      <c r="T248" s="523"/>
      <c r="U248" s="523"/>
      <c r="V248" s="523"/>
      <c r="W248" s="523"/>
      <c r="X248" s="523"/>
      <c r="Y248" s="523"/>
      <c r="Z248" s="523"/>
      <c r="AA248" s="523"/>
    </row>
    <row r="249" spans="1:27" s="24" customFormat="1" x14ac:dyDescent="0.25">
      <c r="A249" s="330" t="s">
        <v>533</v>
      </c>
      <c r="B249" s="542">
        <v>781</v>
      </c>
      <c r="C249" s="278">
        <v>9589436.4799999986</v>
      </c>
      <c r="D249" s="542">
        <v>559</v>
      </c>
      <c r="E249" s="585">
        <v>4.7268729917131741E-2</v>
      </c>
      <c r="F249" s="278">
        <v>9254996.4700000025</v>
      </c>
      <c r="G249" s="585">
        <v>5.7023116630509811E-3</v>
      </c>
      <c r="H249" s="541">
        <v>0.71574903969270165</v>
      </c>
      <c r="I249" s="6"/>
      <c r="J249" s="523"/>
      <c r="K249" s="523"/>
      <c r="L249" s="523"/>
      <c r="M249" s="523"/>
      <c r="N249" s="523"/>
      <c r="O249" s="523"/>
      <c r="P249" s="523"/>
      <c r="Q249" s="523"/>
      <c r="R249" s="523"/>
      <c r="S249" s="523"/>
      <c r="T249" s="523"/>
      <c r="U249" s="523"/>
      <c r="V249" s="523"/>
      <c r="W249" s="523"/>
      <c r="X249" s="523"/>
      <c r="Y249" s="523"/>
      <c r="Z249" s="523"/>
      <c r="AA249" s="523"/>
    </row>
    <row r="250" spans="1:27" s="24" customFormat="1" x14ac:dyDescent="0.25">
      <c r="A250" s="330" t="s">
        <v>1027</v>
      </c>
      <c r="B250" s="542">
        <v>21</v>
      </c>
      <c r="C250" s="278">
        <v>122069290</v>
      </c>
      <c r="D250" s="542">
        <v>3</v>
      </c>
      <c r="E250" s="585">
        <v>2.5367833587011668E-4</v>
      </c>
      <c r="F250" s="278">
        <v>19649560</v>
      </c>
      <c r="G250" s="585">
        <v>1.2106748557389779E-2</v>
      </c>
      <c r="H250" s="541">
        <v>0.14285714285714285</v>
      </c>
      <c r="I250" s="6"/>
      <c r="J250" s="523"/>
      <c r="K250" s="523"/>
      <c r="L250" s="523"/>
      <c r="M250" s="523"/>
      <c r="N250" s="523"/>
      <c r="O250" s="523"/>
      <c r="P250" s="523"/>
      <c r="Q250" s="523"/>
      <c r="R250" s="523"/>
      <c r="S250" s="523"/>
      <c r="T250" s="523"/>
      <c r="U250" s="523"/>
      <c r="V250" s="523"/>
      <c r="W250" s="523"/>
      <c r="X250" s="523"/>
      <c r="Y250" s="523"/>
      <c r="Z250" s="523"/>
      <c r="AA250" s="523"/>
    </row>
    <row r="251" spans="1:27" s="24" customFormat="1" x14ac:dyDescent="0.25">
      <c r="A251" s="330" t="s">
        <v>865</v>
      </c>
      <c r="B251" s="542">
        <v>15</v>
      </c>
      <c r="C251" s="278">
        <v>1018899</v>
      </c>
      <c r="D251" s="542">
        <v>12</v>
      </c>
      <c r="E251" s="585">
        <v>1.0147133434804667E-3</v>
      </c>
      <c r="F251" s="278">
        <v>844710</v>
      </c>
      <c r="G251" s="585">
        <v>5.2045397321429695E-4</v>
      </c>
      <c r="H251" s="541">
        <v>0.8</v>
      </c>
      <c r="I251" s="6"/>
      <c r="J251" s="523"/>
      <c r="K251" s="523"/>
      <c r="L251" s="523"/>
      <c r="M251" s="523"/>
      <c r="N251" s="523"/>
      <c r="O251" s="523"/>
      <c r="P251" s="523"/>
      <c r="Q251" s="523"/>
      <c r="R251" s="523"/>
      <c r="S251" s="523"/>
      <c r="T251" s="523"/>
      <c r="U251" s="523"/>
      <c r="V251" s="523"/>
      <c r="W251" s="523"/>
      <c r="X251" s="523"/>
      <c r="Y251" s="523"/>
      <c r="Z251" s="523"/>
      <c r="AA251" s="523"/>
    </row>
    <row r="252" spans="1:27" s="24" customFormat="1" x14ac:dyDescent="0.25">
      <c r="A252" s="330" t="s">
        <v>534</v>
      </c>
      <c r="B252" s="542">
        <v>107</v>
      </c>
      <c r="C252" s="278">
        <v>6351829.5</v>
      </c>
      <c r="D252" s="542">
        <v>43</v>
      </c>
      <c r="E252" s="585">
        <v>3.6360561474716724E-3</v>
      </c>
      <c r="F252" s="278">
        <v>1450952</v>
      </c>
      <c r="G252" s="585">
        <v>8.9397986686937602E-4</v>
      </c>
      <c r="H252" s="541">
        <v>0.40186915887850466</v>
      </c>
      <c r="I252" s="6"/>
      <c r="J252" s="523"/>
      <c r="K252" s="523"/>
      <c r="L252" s="523"/>
      <c r="M252" s="523"/>
      <c r="N252" s="523"/>
      <c r="O252" s="523"/>
      <c r="P252" s="523"/>
      <c r="Q252" s="523"/>
      <c r="R252" s="523"/>
      <c r="S252" s="523"/>
      <c r="T252" s="523"/>
      <c r="U252" s="523"/>
      <c r="V252" s="523"/>
      <c r="W252" s="523"/>
      <c r="X252" s="523"/>
      <c r="Y252" s="523"/>
      <c r="Z252" s="523"/>
      <c r="AA252" s="523"/>
    </row>
    <row r="253" spans="1:27" s="24" customFormat="1" x14ac:dyDescent="0.25">
      <c r="A253" s="330" t="s">
        <v>1028</v>
      </c>
      <c r="B253" s="542">
        <v>3831</v>
      </c>
      <c r="C253" s="278">
        <v>175970740.45999995</v>
      </c>
      <c r="D253" s="542">
        <v>2136</v>
      </c>
      <c r="E253" s="585">
        <v>0.18061897513952307</v>
      </c>
      <c r="F253" s="278">
        <v>94933677</v>
      </c>
      <c r="G253" s="585">
        <v>5.8491801193892246E-2</v>
      </c>
      <c r="H253" s="541">
        <v>0.55755677368833201</v>
      </c>
      <c r="I253" s="6"/>
      <c r="J253" s="523"/>
      <c r="K253" s="523"/>
      <c r="L253" s="523"/>
      <c r="M253" s="523"/>
      <c r="N253" s="523"/>
      <c r="O253" s="523"/>
      <c r="P253" s="523"/>
      <c r="Q253" s="523"/>
      <c r="R253" s="523"/>
      <c r="S253" s="523"/>
      <c r="T253" s="523"/>
      <c r="U253" s="523"/>
      <c r="V253" s="523"/>
      <c r="W253" s="523"/>
      <c r="X253" s="523"/>
      <c r="Y253" s="523"/>
      <c r="Z253" s="523"/>
      <c r="AA253" s="523"/>
    </row>
    <row r="254" spans="1:27" s="24" customFormat="1" x14ac:dyDescent="0.25">
      <c r="A254" s="330" t="s">
        <v>1029</v>
      </c>
      <c r="B254" s="542">
        <v>282</v>
      </c>
      <c r="C254" s="278">
        <v>366225126.48000002</v>
      </c>
      <c r="D254" s="542">
        <v>153</v>
      </c>
      <c r="E254" s="585">
        <v>1.2937595129375951E-2</v>
      </c>
      <c r="F254" s="278">
        <v>181828784</v>
      </c>
      <c r="G254" s="585">
        <v>0.11203077159915732</v>
      </c>
      <c r="H254" s="541">
        <v>0.54255319148936165</v>
      </c>
      <c r="I254" s="6"/>
      <c r="J254" s="523"/>
      <c r="K254" s="523"/>
      <c r="L254" s="523"/>
      <c r="M254" s="523"/>
      <c r="N254" s="523"/>
      <c r="O254" s="523"/>
      <c r="P254" s="523"/>
      <c r="Q254" s="523"/>
      <c r="R254" s="523"/>
      <c r="S254" s="523"/>
      <c r="T254" s="523"/>
      <c r="U254" s="523"/>
      <c r="V254" s="523"/>
      <c r="W254" s="523"/>
      <c r="X254" s="523"/>
      <c r="Y254" s="523"/>
      <c r="Z254" s="523"/>
      <c r="AA254" s="523"/>
    </row>
    <row r="255" spans="1:27" s="24" customFormat="1" x14ac:dyDescent="0.25">
      <c r="A255" s="330" t="s">
        <v>535</v>
      </c>
      <c r="B255" s="542">
        <v>184</v>
      </c>
      <c r="C255" s="278">
        <v>6739917.04</v>
      </c>
      <c r="D255" s="542">
        <v>131</v>
      </c>
      <c r="E255" s="585">
        <v>1.1077287332995095E-2</v>
      </c>
      <c r="F255" s="278">
        <v>4734800</v>
      </c>
      <c r="G255" s="585">
        <v>2.9172680237892924E-3</v>
      </c>
      <c r="H255" s="541">
        <v>0.71195652173913049</v>
      </c>
      <c r="I255" s="6"/>
      <c r="J255" s="523"/>
      <c r="K255" s="523"/>
      <c r="L255" s="523"/>
      <c r="M255" s="523"/>
      <c r="N255" s="523"/>
      <c r="O255" s="523"/>
      <c r="P255" s="523"/>
      <c r="Q255" s="523"/>
      <c r="R255" s="523"/>
      <c r="S255" s="523"/>
      <c r="T255" s="523"/>
      <c r="U255" s="523"/>
      <c r="V255" s="523"/>
      <c r="W255" s="523"/>
      <c r="X255" s="523"/>
      <c r="Y255" s="523"/>
      <c r="Z255" s="523"/>
      <c r="AA255" s="523"/>
    </row>
    <row r="256" spans="1:27" s="24" customFormat="1" x14ac:dyDescent="0.25">
      <c r="A256" s="330" t="s">
        <v>536</v>
      </c>
      <c r="B256" s="542">
        <v>2094</v>
      </c>
      <c r="C256" s="278">
        <v>179460366</v>
      </c>
      <c r="D256" s="542">
        <v>1053</v>
      </c>
      <c r="E256" s="585">
        <v>8.9041095890410954E-2</v>
      </c>
      <c r="F256" s="278">
        <v>61547644.01789996</v>
      </c>
      <c r="G256" s="585">
        <v>3.7921553990239477E-2</v>
      </c>
      <c r="H256" s="541">
        <v>0.50286532951289398</v>
      </c>
      <c r="I256" s="6"/>
      <c r="J256" s="523"/>
      <c r="K256" s="523"/>
      <c r="L256" s="523"/>
      <c r="M256" s="523"/>
      <c r="N256" s="523"/>
      <c r="O256" s="523"/>
      <c r="P256" s="523"/>
      <c r="Q256" s="523"/>
      <c r="R256" s="523"/>
      <c r="S256" s="523"/>
      <c r="T256" s="523"/>
      <c r="U256" s="523"/>
      <c r="V256" s="523"/>
      <c r="W256" s="523"/>
      <c r="X256" s="523"/>
      <c r="Y256" s="523"/>
      <c r="Z256" s="523"/>
      <c r="AA256" s="523"/>
    </row>
    <row r="257" spans="1:33" s="24" customFormat="1" x14ac:dyDescent="0.25">
      <c r="A257" s="330" t="s">
        <v>866</v>
      </c>
      <c r="B257" s="542">
        <v>110</v>
      </c>
      <c r="C257" s="278">
        <v>8773900</v>
      </c>
      <c r="D257" s="542">
        <v>63</v>
      </c>
      <c r="E257" s="585">
        <v>5.3272450532724502E-3</v>
      </c>
      <c r="F257" s="278">
        <v>4779700</v>
      </c>
      <c r="G257" s="585">
        <v>2.9449324096700348E-3</v>
      </c>
      <c r="H257" s="541">
        <v>0.57272727272727275</v>
      </c>
      <c r="I257" s="6"/>
      <c r="J257" s="523"/>
      <c r="K257" s="523"/>
      <c r="L257" s="523"/>
      <c r="M257" s="523"/>
      <c r="N257" s="523"/>
      <c r="O257" s="523"/>
      <c r="P257" s="523"/>
      <c r="Q257" s="523"/>
      <c r="R257" s="523"/>
      <c r="S257" s="523"/>
      <c r="T257" s="523"/>
      <c r="U257" s="523"/>
      <c r="V257" s="523"/>
      <c r="W257" s="523"/>
      <c r="X257" s="523"/>
      <c r="Y257" s="523"/>
      <c r="Z257" s="523"/>
      <c r="AA257" s="523"/>
    </row>
    <row r="258" spans="1:33" s="24" customFormat="1" x14ac:dyDescent="0.25">
      <c r="A258" s="330" t="s">
        <v>867</v>
      </c>
      <c r="B258" s="542">
        <v>41</v>
      </c>
      <c r="C258" s="278">
        <v>379199</v>
      </c>
      <c r="D258" s="542">
        <v>28</v>
      </c>
      <c r="E258" s="585">
        <v>2.367664468121089E-3</v>
      </c>
      <c r="F258" s="278">
        <v>268900</v>
      </c>
      <c r="G258" s="585">
        <v>1.6567824862653982E-4</v>
      </c>
      <c r="H258" s="541">
        <v>0.68292682926829273</v>
      </c>
      <c r="I258" s="6"/>
      <c r="J258" s="523"/>
      <c r="K258" s="523"/>
      <c r="L258" s="523"/>
      <c r="M258" s="523"/>
      <c r="N258" s="523"/>
      <c r="O258" s="523"/>
      <c r="P258" s="523"/>
      <c r="Q258" s="523"/>
      <c r="R258" s="523"/>
      <c r="S258" s="523"/>
      <c r="T258" s="523"/>
      <c r="U258" s="523"/>
      <c r="V258" s="523"/>
      <c r="W258" s="523"/>
      <c r="X258" s="523"/>
      <c r="Y258" s="523"/>
      <c r="Z258" s="523"/>
      <c r="AA258" s="523"/>
    </row>
    <row r="259" spans="1:33" s="24" customFormat="1" x14ac:dyDescent="0.25">
      <c r="A259" s="330" t="s">
        <v>537</v>
      </c>
      <c r="B259" s="542">
        <v>828</v>
      </c>
      <c r="C259" s="278">
        <v>6935100</v>
      </c>
      <c r="D259" s="542">
        <v>507</v>
      </c>
      <c r="E259" s="585">
        <v>4.2871638762049719E-2</v>
      </c>
      <c r="F259" s="278">
        <v>4256200</v>
      </c>
      <c r="G259" s="585">
        <v>2.6223866188333162E-3</v>
      </c>
      <c r="H259" s="541">
        <v>0.6123188405797102</v>
      </c>
      <c r="I259" s="6"/>
      <c r="J259" s="523"/>
      <c r="K259" s="523"/>
      <c r="L259" s="523"/>
      <c r="M259" s="523"/>
      <c r="N259" s="523"/>
      <c r="O259" s="523"/>
      <c r="P259" s="523"/>
      <c r="Q259" s="523"/>
      <c r="R259" s="523"/>
      <c r="S259" s="523"/>
      <c r="T259" s="523"/>
      <c r="U259" s="523"/>
      <c r="V259" s="523"/>
      <c r="W259" s="523"/>
      <c r="X259" s="523"/>
      <c r="Y259" s="523"/>
      <c r="Z259" s="523"/>
      <c r="AA259" s="523"/>
    </row>
    <row r="260" spans="1:33" s="24" customFormat="1" x14ac:dyDescent="0.25">
      <c r="A260" s="330" t="s">
        <v>538</v>
      </c>
      <c r="B260" s="542">
        <v>49</v>
      </c>
      <c r="C260" s="278">
        <v>19906000</v>
      </c>
      <c r="D260" s="542">
        <v>18</v>
      </c>
      <c r="E260" s="585">
        <v>1.5220700152207001E-3</v>
      </c>
      <c r="F260" s="278">
        <v>9128300</v>
      </c>
      <c r="G260" s="585">
        <v>5.6242497468859927E-3</v>
      </c>
      <c r="H260" s="541">
        <v>0.36734693877551022</v>
      </c>
      <c r="I260" s="6"/>
      <c r="J260" s="523"/>
      <c r="K260" s="523"/>
      <c r="L260" s="523"/>
      <c r="M260" s="523"/>
      <c r="N260" s="523"/>
      <c r="O260" s="523"/>
      <c r="P260" s="523"/>
      <c r="Q260" s="523"/>
      <c r="R260" s="523"/>
      <c r="S260" s="523"/>
      <c r="T260" s="523"/>
      <c r="U260" s="523"/>
      <c r="V260" s="523"/>
      <c r="W260" s="523"/>
      <c r="X260" s="523"/>
      <c r="Y260" s="523"/>
      <c r="Z260" s="523"/>
      <c r="AA260" s="523"/>
    </row>
    <row r="261" spans="1:33" s="24" customFormat="1" x14ac:dyDescent="0.25">
      <c r="A261" s="330" t="s">
        <v>539</v>
      </c>
      <c r="B261" s="542">
        <v>89</v>
      </c>
      <c r="C261" s="278">
        <v>824100</v>
      </c>
      <c r="D261" s="542">
        <v>51</v>
      </c>
      <c r="E261" s="585">
        <v>4.3125317097919835E-3</v>
      </c>
      <c r="F261" s="278">
        <v>490500</v>
      </c>
      <c r="G261" s="585">
        <v>3.0221339141434653E-4</v>
      </c>
      <c r="H261" s="541">
        <v>0.5730337078651685</v>
      </c>
      <c r="I261" s="6"/>
      <c r="J261" s="523"/>
      <c r="K261" s="523"/>
      <c r="L261" s="523"/>
      <c r="M261" s="523"/>
      <c r="N261" s="523"/>
      <c r="O261" s="523"/>
      <c r="P261" s="523"/>
      <c r="Q261" s="523"/>
      <c r="R261" s="523"/>
      <c r="S261" s="523"/>
      <c r="T261" s="523"/>
      <c r="U261" s="523"/>
      <c r="V261" s="523"/>
      <c r="W261" s="523"/>
      <c r="X261" s="523"/>
      <c r="Y261" s="523"/>
      <c r="Z261" s="523"/>
      <c r="AA261" s="523"/>
    </row>
    <row r="262" spans="1:33" s="24" customFormat="1" x14ac:dyDescent="0.25">
      <c r="A262" s="330" t="s">
        <v>868</v>
      </c>
      <c r="B262" s="542">
        <v>7</v>
      </c>
      <c r="C262" s="278">
        <v>4126431.13</v>
      </c>
      <c r="D262" s="542">
        <v>7</v>
      </c>
      <c r="E262" s="585">
        <v>5.9191611703027225E-4</v>
      </c>
      <c r="F262" s="278">
        <v>2713789</v>
      </c>
      <c r="G262" s="585">
        <v>1.6720558150314945E-3</v>
      </c>
      <c r="H262" s="541">
        <v>1</v>
      </c>
      <c r="I262" s="6"/>
      <c r="J262" s="523"/>
      <c r="K262" s="523"/>
      <c r="L262" s="523"/>
      <c r="M262" s="523"/>
      <c r="N262" s="523"/>
      <c r="O262" s="523"/>
      <c r="P262" s="523"/>
      <c r="Q262" s="523"/>
      <c r="R262" s="523"/>
      <c r="S262" s="523"/>
      <c r="T262" s="523"/>
      <c r="U262" s="523"/>
      <c r="V262" s="523"/>
      <c r="W262" s="523"/>
      <c r="X262" s="523"/>
      <c r="Y262" s="523"/>
      <c r="Z262" s="523"/>
      <c r="AA262" s="523"/>
    </row>
    <row r="263" spans="1:33" s="24" customFormat="1" x14ac:dyDescent="0.25">
      <c r="A263" s="330" t="s">
        <v>1030</v>
      </c>
      <c r="B263" s="542">
        <v>142</v>
      </c>
      <c r="C263" s="278">
        <v>122385444.5</v>
      </c>
      <c r="D263" s="542">
        <v>55</v>
      </c>
      <c r="E263" s="585">
        <v>4.6507694909521391E-3</v>
      </c>
      <c r="F263" s="278">
        <v>52938575</v>
      </c>
      <c r="G263" s="585">
        <v>3.2617219750036168E-2</v>
      </c>
      <c r="H263" s="541">
        <v>0.38732394366197181</v>
      </c>
      <c r="I263" s="6"/>
      <c r="J263" s="523"/>
      <c r="K263" s="523"/>
      <c r="L263" s="523"/>
      <c r="M263" s="523"/>
      <c r="N263" s="523"/>
      <c r="O263" s="523"/>
      <c r="P263" s="523"/>
      <c r="Q263" s="523"/>
      <c r="R263" s="523"/>
      <c r="S263" s="523"/>
      <c r="T263" s="523"/>
      <c r="U263" s="523"/>
      <c r="V263" s="523"/>
      <c r="W263" s="523"/>
      <c r="X263" s="523"/>
      <c r="Y263" s="523"/>
      <c r="Z263" s="523"/>
      <c r="AA263" s="523"/>
    </row>
    <row r="264" spans="1:33" s="24" customFormat="1" x14ac:dyDescent="0.25">
      <c r="A264" s="330" t="s">
        <v>540</v>
      </c>
      <c r="B264" s="542">
        <v>40</v>
      </c>
      <c r="C264" s="278">
        <v>2646600</v>
      </c>
      <c r="D264" s="542">
        <v>25</v>
      </c>
      <c r="E264" s="585">
        <v>2.1139861322509723E-3</v>
      </c>
      <c r="F264" s="278">
        <v>1640900</v>
      </c>
      <c r="G264" s="585">
        <v>1.0110131579445488E-3</v>
      </c>
      <c r="H264" s="541">
        <v>0.625</v>
      </c>
      <c r="I264" s="6"/>
      <c r="J264" s="523"/>
      <c r="K264" s="523"/>
      <c r="L264" s="523"/>
      <c r="M264" s="523"/>
      <c r="N264" s="523"/>
      <c r="O264" s="523"/>
      <c r="P264" s="523"/>
      <c r="Q264" s="523"/>
      <c r="R264" s="523"/>
      <c r="S264" s="523"/>
      <c r="T264" s="523"/>
      <c r="U264" s="523"/>
      <c r="V264" s="523"/>
      <c r="W264" s="523"/>
      <c r="X264" s="523"/>
      <c r="Y264" s="523"/>
      <c r="Z264" s="523"/>
      <c r="AA264" s="523"/>
    </row>
    <row r="265" spans="1:33" s="24" customFormat="1" x14ac:dyDescent="0.25">
      <c r="A265" s="330" t="s">
        <v>541</v>
      </c>
      <c r="B265" s="542">
        <v>765</v>
      </c>
      <c r="C265" s="278">
        <v>20682772.242000002</v>
      </c>
      <c r="D265" s="542">
        <v>495</v>
      </c>
      <c r="E265" s="585">
        <v>4.1856925418569252E-2</v>
      </c>
      <c r="F265" s="278">
        <v>12830604</v>
      </c>
      <c r="G265" s="585">
        <v>7.9053625866146379E-3</v>
      </c>
      <c r="H265" s="541">
        <v>0.6470588235294118</v>
      </c>
      <c r="I265" s="6"/>
      <c r="J265" s="523"/>
      <c r="K265" s="523"/>
      <c r="L265" s="523"/>
      <c r="M265" s="523"/>
      <c r="N265" s="523"/>
      <c r="O265" s="523"/>
      <c r="P265" s="523"/>
      <c r="Q265" s="523"/>
      <c r="R265" s="523"/>
      <c r="S265" s="523"/>
      <c r="T265" s="523"/>
      <c r="U265" s="523"/>
      <c r="V265" s="523"/>
      <c r="W265" s="523"/>
      <c r="X265" s="523"/>
      <c r="Y265" s="523"/>
      <c r="Z265" s="523"/>
      <c r="AA265" s="523"/>
    </row>
    <row r="266" spans="1:33" s="24" customFormat="1" x14ac:dyDescent="0.25">
      <c r="A266" s="555" t="s">
        <v>334</v>
      </c>
      <c r="B266" s="556">
        <v>20086</v>
      </c>
      <c r="C266" s="557">
        <v>3686149399.9820004</v>
      </c>
      <c r="D266" s="556">
        <v>11826</v>
      </c>
      <c r="E266" s="586">
        <v>1</v>
      </c>
      <c r="F266" s="557">
        <v>1623025365.303899</v>
      </c>
      <c r="G266" s="586">
        <v>1</v>
      </c>
      <c r="H266" s="583">
        <v>0.58876829632579908</v>
      </c>
      <c r="I266" s="6"/>
      <c r="J266" s="523"/>
      <c r="K266" s="523"/>
      <c r="L266" s="523"/>
      <c r="M266" s="523"/>
      <c r="N266" s="523"/>
      <c r="O266" s="523"/>
      <c r="P266" s="523"/>
      <c r="Q266" s="523"/>
      <c r="R266" s="523"/>
      <c r="S266" s="523"/>
      <c r="T266" s="523"/>
      <c r="U266" s="523"/>
      <c r="V266" s="523"/>
      <c r="W266" s="523"/>
      <c r="X266" s="523"/>
      <c r="Y266" s="523"/>
      <c r="Z266" s="523"/>
      <c r="AA266" s="523"/>
    </row>
    <row r="267" spans="1:33" x14ac:dyDescent="0.25">
      <c r="A267" s="673" t="s">
        <v>1014</v>
      </c>
      <c r="B267" s="133"/>
      <c r="C267" s="174"/>
      <c r="D267" s="174"/>
      <c r="E267" s="57"/>
      <c r="F267" s="57"/>
      <c r="G267" s="57"/>
      <c r="H267" s="57"/>
      <c r="I267" s="533"/>
      <c r="J267" s="534"/>
      <c r="K267" s="293"/>
      <c r="L267" s="275"/>
      <c r="M267" s="275"/>
      <c r="N267" s="120"/>
      <c r="O267" s="120"/>
      <c r="P267" s="120"/>
      <c r="Q267" s="178"/>
      <c r="R267" s="178"/>
      <c r="S267" s="178"/>
      <c r="T267" s="178"/>
      <c r="U267" s="120"/>
      <c r="V267" s="120"/>
      <c r="W267" s="120"/>
      <c r="X267" s="178"/>
      <c r="Y267" s="178"/>
      <c r="Z267" s="178"/>
      <c r="AA267" s="178"/>
      <c r="AB267" s="397"/>
      <c r="AC267" s="397"/>
    </row>
    <row r="268" spans="1:33" x14ac:dyDescent="0.25">
      <c r="A268" s="120"/>
      <c r="B268" s="709"/>
      <c r="C268" s="709"/>
      <c r="D268" s="445"/>
      <c r="E268" s="445"/>
      <c r="F268" s="445"/>
      <c r="G268" s="538"/>
      <c r="H268" s="120"/>
      <c r="I268" s="120"/>
      <c r="J268" s="120"/>
      <c r="K268" s="120"/>
      <c r="L268" s="120"/>
      <c r="M268" s="120"/>
    </row>
    <row r="269" spans="1:33" x14ac:dyDescent="0.25">
      <c r="A269" s="309" t="s">
        <v>1040</v>
      </c>
      <c r="B269" s="177"/>
      <c r="C269" s="120"/>
      <c r="D269" s="120"/>
      <c r="E269" s="120"/>
      <c r="F269" s="120"/>
      <c r="G269" s="120"/>
      <c r="H269" s="120"/>
      <c r="I269" s="120"/>
      <c r="J269" s="120"/>
      <c r="K269" s="120"/>
      <c r="L269" s="120"/>
      <c r="M269" s="120"/>
    </row>
    <row r="270" spans="1:33" s="409" customFormat="1" ht="21" x14ac:dyDescent="0.35">
      <c r="A270" s="411" t="s">
        <v>1024</v>
      </c>
      <c r="B270" s="411"/>
      <c r="C270" s="398"/>
      <c r="D270" s="398"/>
      <c r="E270" s="399"/>
      <c r="F270" s="399"/>
      <c r="G270" s="399"/>
      <c r="H270" s="400"/>
      <c r="I270" s="401"/>
      <c r="J270" s="402"/>
      <c r="K270" s="403"/>
      <c r="L270" s="404"/>
      <c r="M270" s="404"/>
      <c r="N270" s="398"/>
      <c r="O270" s="398"/>
      <c r="P270" s="398"/>
      <c r="Q270" s="398"/>
      <c r="R270" s="398"/>
      <c r="S270" s="398"/>
      <c r="T270" s="398"/>
      <c r="U270" s="398"/>
      <c r="V270" s="398"/>
      <c r="W270" s="398"/>
      <c r="X270" s="398"/>
      <c r="Y270" s="398"/>
      <c r="Z270" s="398"/>
      <c r="AA270" s="398"/>
      <c r="AB270" s="398"/>
      <c r="AC270" s="398"/>
      <c r="AD270" s="405"/>
      <c r="AE270" s="406"/>
      <c r="AF270" s="407"/>
      <c r="AG270" s="408"/>
    </row>
    <row r="271" spans="1:33" ht="21" x14ac:dyDescent="0.35">
      <c r="A271" s="170"/>
      <c r="B271" s="170"/>
      <c r="C271" s="118"/>
      <c r="D271" s="170"/>
      <c r="E271" s="170"/>
      <c r="F271" s="170"/>
      <c r="G271" s="170"/>
      <c r="H271" s="170"/>
      <c r="I271" s="170"/>
      <c r="J271" s="170"/>
      <c r="K271" s="170"/>
      <c r="L271" s="170"/>
      <c r="M271" s="170"/>
      <c r="N271" s="170"/>
      <c r="O271" s="170"/>
      <c r="P271" s="170"/>
      <c r="Q271" s="170"/>
      <c r="R271" s="170"/>
      <c r="S271" s="170"/>
      <c r="T271" s="170"/>
      <c r="U271" s="170"/>
      <c r="V271" s="170"/>
      <c r="W271" s="170"/>
      <c r="X271" s="170"/>
      <c r="Y271" s="170"/>
      <c r="Z271" s="170"/>
      <c r="AA271" s="170"/>
    </row>
    <row r="272" spans="1:33" x14ac:dyDescent="0.25">
      <c r="A272" s="120"/>
      <c r="B272" s="164" t="s">
        <v>1042</v>
      </c>
      <c r="C272" s="454" t="s">
        <v>1013</v>
      </c>
      <c r="D272" s="454" t="s">
        <v>980</v>
      </c>
      <c r="E272" s="136"/>
      <c r="F272" s="293"/>
      <c r="G272" s="293"/>
      <c r="H272" s="293"/>
      <c r="I272" s="120"/>
      <c r="J272" s="120"/>
      <c r="K272" s="120"/>
      <c r="L272" s="120"/>
      <c r="M272" s="120"/>
      <c r="N272" s="120"/>
      <c r="O272" s="133"/>
      <c r="P272" s="120"/>
      <c r="Q272" s="120"/>
      <c r="R272" s="120"/>
      <c r="S272" s="120"/>
      <c r="T272" s="120"/>
      <c r="U272" s="120"/>
      <c r="V272" s="120"/>
      <c r="W272" s="120"/>
      <c r="X272" s="120"/>
      <c r="Y272" s="120"/>
      <c r="Z272" s="120"/>
      <c r="AA272" s="120"/>
    </row>
    <row r="273" spans="1:33" ht="39" x14ac:dyDescent="0.25">
      <c r="A273" s="120"/>
      <c r="B273" s="295" t="s">
        <v>511</v>
      </c>
      <c r="C273" s="278">
        <v>571037294.44439995</v>
      </c>
      <c r="D273" s="278">
        <v>47264664</v>
      </c>
      <c r="E273" s="298"/>
      <c r="F273" s="97"/>
      <c r="G273" s="302"/>
      <c r="H273" s="299"/>
      <c r="I273" s="120"/>
      <c r="J273" s="120"/>
      <c r="K273" s="120"/>
      <c r="L273" s="120"/>
      <c r="M273" s="120"/>
      <c r="N273" s="120"/>
      <c r="O273" s="293"/>
      <c r="P273" s="120"/>
      <c r="Q273" s="120"/>
      <c r="R273" s="120"/>
      <c r="S273" s="120"/>
      <c r="T273" s="120"/>
      <c r="U273" s="120"/>
      <c r="V273" s="120"/>
      <c r="W273" s="120"/>
      <c r="X273" s="120"/>
      <c r="Y273" s="120"/>
      <c r="Z273" s="120"/>
      <c r="AA273" s="120"/>
    </row>
    <row r="274" spans="1:33" ht="39" x14ac:dyDescent="0.25">
      <c r="A274" s="120"/>
      <c r="B274" s="295" t="s">
        <v>512</v>
      </c>
      <c r="C274" s="542">
        <v>3706</v>
      </c>
      <c r="D274" s="474">
        <v>395</v>
      </c>
      <c r="E274" s="300"/>
      <c r="F274" s="135"/>
      <c r="G274" s="303"/>
      <c r="H274" s="299"/>
      <c r="I274" s="120"/>
      <c r="J274" s="120"/>
      <c r="K274" s="120"/>
      <c r="L274" s="120"/>
      <c r="M274" s="120"/>
      <c r="N274" s="120"/>
      <c r="O274" s="293"/>
      <c r="P274" s="120"/>
      <c r="Q274" s="133"/>
      <c r="R274" s="120"/>
      <c r="S274" s="120"/>
      <c r="T274" s="120"/>
      <c r="U274" s="120"/>
      <c r="V274" s="120"/>
      <c r="W274" s="120"/>
      <c r="X274" s="120"/>
      <c r="Y274" s="120"/>
      <c r="Z274" s="120"/>
      <c r="AA274" s="120"/>
    </row>
    <row r="275" spans="1:33" x14ac:dyDescent="0.25">
      <c r="A275" s="120"/>
      <c r="B275" s="295" t="s">
        <v>815</v>
      </c>
      <c r="C275" s="283">
        <v>104.21120725532724</v>
      </c>
      <c r="D275" s="283">
        <v>3.0784324912834116</v>
      </c>
      <c r="E275" s="136"/>
      <c r="F275" s="378"/>
      <c r="G275" s="304"/>
      <c r="H275" s="299"/>
      <c r="I275" s="120"/>
      <c r="J275" s="120"/>
      <c r="K275" s="120"/>
      <c r="L275" s="120"/>
      <c r="M275" s="120"/>
      <c r="N275" s="120"/>
      <c r="O275" s="176"/>
      <c r="P275" s="120"/>
      <c r="Q275" s="133"/>
      <c r="R275" s="120"/>
      <c r="S275" s="120"/>
      <c r="T275" s="120"/>
      <c r="U275" s="120"/>
      <c r="V275" s="120"/>
      <c r="W275" s="120"/>
      <c r="X275" s="120"/>
      <c r="Y275" s="120"/>
      <c r="Z275" s="120"/>
      <c r="AA275" s="120"/>
    </row>
    <row r="276" spans="1:33" ht="26.25" x14ac:dyDescent="0.25">
      <c r="A276" s="120"/>
      <c r="B276" s="295" t="s">
        <v>544</v>
      </c>
      <c r="C276" s="21">
        <v>0.57861046057767374</v>
      </c>
      <c r="D276" s="541">
        <v>0.53</v>
      </c>
      <c r="E276" s="136"/>
      <c r="F276" s="123"/>
      <c r="G276" s="305"/>
      <c r="H276" s="301"/>
      <c r="I276" s="120"/>
      <c r="J276" s="120"/>
      <c r="K276" s="120"/>
      <c r="L276" s="120"/>
      <c r="M276" s="120"/>
      <c r="N276" s="120"/>
      <c r="O276" s="133"/>
      <c r="P276" s="120"/>
      <c r="Q276" s="146"/>
      <c r="R276" s="120"/>
      <c r="S276" s="120"/>
      <c r="T276" s="120"/>
      <c r="U276" s="120"/>
      <c r="V276" s="120"/>
      <c r="W276" s="120"/>
      <c r="X276" s="120"/>
      <c r="Y276" s="120"/>
      <c r="Z276" s="120"/>
      <c r="AA276" s="120"/>
    </row>
    <row r="277" spans="1:33" x14ac:dyDescent="0.25">
      <c r="A277" s="120"/>
      <c r="B277" s="709" t="s">
        <v>1014</v>
      </c>
      <c r="C277" s="710"/>
      <c r="D277" s="120"/>
      <c r="E277" s="184"/>
      <c r="F277" s="183"/>
      <c r="G277" s="120"/>
      <c r="H277" s="120"/>
      <c r="I277" s="120"/>
      <c r="J277" s="120"/>
      <c r="K277" s="120"/>
      <c r="L277" s="120"/>
      <c r="M277" s="120"/>
      <c r="N277" s="120"/>
      <c r="O277" s="180"/>
      <c r="P277" s="180"/>
      <c r="Q277" s="180"/>
      <c r="R277" s="120"/>
      <c r="S277" s="120"/>
      <c r="T277" s="120"/>
      <c r="U277" s="120"/>
      <c r="V277" s="120"/>
      <c r="W277" s="120"/>
      <c r="X277" s="120"/>
      <c r="Y277" s="120"/>
      <c r="Z277" s="120"/>
      <c r="AA277" s="120"/>
    </row>
    <row r="278" spans="1:33" x14ac:dyDescent="0.25">
      <c r="A278" s="120"/>
      <c r="B278" s="532"/>
      <c r="C278" s="536"/>
      <c r="D278" s="120"/>
      <c r="E278" s="184"/>
      <c r="F278" s="183"/>
      <c r="G278" s="120"/>
      <c r="H278" s="120"/>
      <c r="I278" s="120"/>
      <c r="J278" s="120"/>
      <c r="K278" s="120"/>
      <c r="L278" s="120"/>
      <c r="M278" s="120"/>
      <c r="N278" s="120"/>
      <c r="O278" s="180"/>
      <c r="P278" s="180"/>
      <c r="Q278" s="180"/>
      <c r="R278" s="120"/>
      <c r="S278" s="120"/>
      <c r="T278" s="120"/>
      <c r="U278" s="120"/>
      <c r="V278" s="120"/>
      <c r="W278" s="120"/>
      <c r="X278" s="120"/>
      <c r="Y278" s="120"/>
      <c r="Z278" s="120"/>
      <c r="AA278" s="120"/>
    </row>
    <row r="279" spans="1:33" x14ac:dyDescent="0.25">
      <c r="A279" s="309" t="s">
        <v>1040</v>
      </c>
      <c r="B279" s="535"/>
      <c r="C279" s="445"/>
      <c r="D279" s="120"/>
      <c r="E279" s="184"/>
      <c r="F279" s="183"/>
      <c r="G279" s="120"/>
      <c r="H279" s="120"/>
      <c r="I279" s="120"/>
      <c r="J279" s="120"/>
      <c r="K279" s="120"/>
      <c r="L279" s="120"/>
      <c r="M279" s="120"/>
      <c r="N279" s="120"/>
      <c r="O279" s="180"/>
      <c r="P279" s="180"/>
      <c r="Q279" s="180"/>
      <c r="R279" s="120"/>
      <c r="S279" s="120"/>
      <c r="T279" s="120"/>
      <c r="U279" s="120"/>
      <c r="V279" s="120"/>
      <c r="W279" s="120"/>
      <c r="X279" s="120"/>
      <c r="Y279" s="120"/>
      <c r="Z279" s="120"/>
      <c r="AA279" s="120"/>
    </row>
    <row r="280" spans="1:33" s="409" customFormat="1" ht="21" x14ac:dyDescent="0.35">
      <c r="A280" s="411" t="s">
        <v>1024</v>
      </c>
      <c r="B280" s="411" t="s">
        <v>1017</v>
      </c>
      <c r="C280" s="398"/>
      <c r="D280" s="398"/>
      <c r="E280" s="399"/>
      <c r="F280" s="399"/>
      <c r="G280" s="399"/>
      <c r="H280" s="400"/>
      <c r="I280" s="401"/>
      <c r="J280" s="402"/>
      <c r="K280" s="403"/>
      <c r="L280" s="404"/>
      <c r="M280" s="404"/>
      <c r="N280" s="398"/>
      <c r="O280" s="398"/>
      <c r="P280" s="398"/>
      <c r="Q280" s="398"/>
      <c r="R280" s="398"/>
      <c r="S280" s="398"/>
      <c r="T280" s="398"/>
      <c r="U280" s="398"/>
      <c r="V280" s="398"/>
      <c r="W280" s="398"/>
      <c r="X280" s="398"/>
      <c r="Y280" s="398"/>
      <c r="Z280" s="398"/>
      <c r="AA280" s="398"/>
      <c r="AB280" s="398"/>
      <c r="AC280" s="398"/>
      <c r="AD280" s="405"/>
      <c r="AE280" s="406"/>
      <c r="AF280" s="407"/>
      <c r="AG280" s="408"/>
    </row>
    <row r="281" spans="1:33" x14ac:dyDescent="0.25">
      <c r="A281" s="120"/>
      <c r="B281" s="120"/>
      <c r="C281" s="120"/>
      <c r="D281" s="178"/>
      <c r="E281" s="178"/>
      <c r="F281" s="178"/>
      <c r="G281" s="178"/>
      <c r="H281" s="120"/>
      <c r="I281" s="120"/>
      <c r="J281" s="178"/>
      <c r="K281" s="178"/>
      <c r="L281" s="178"/>
      <c r="M281" s="178"/>
      <c r="N281" s="57"/>
      <c r="O281" s="294"/>
      <c r="P281" s="294"/>
      <c r="Q281" s="294"/>
      <c r="R281" s="57"/>
      <c r="S281" s="120"/>
      <c r="T281" s="120"/>
      <c r="U281" s="120"/>
      <c r="V281" s="120"/>
      <c r="W281" s="120"/>
      <c r="X281" s="120"/>
      <c r="Y281" s="120"/>
      <c r="Z281" s="120"/>
      <c r="AA281" s="120"/>
    </row>
    <row r="282" spans="1:33" s="24" customFormat="1" ht="60" x14ac:dyDescent="0.25">
      <c r="A282" s="581" t="s">
        <v>806</v>
      </c>
      <c r="B282" s="292" t="s">
        <v>793</v>
      </c>
      <c r="C282" s="292" t="s">
        <v>794</v>
      </c>
      <c r="D282" s="292" t="s">
        <v>547</v>
      </c>
      <c r="E282" s="292" t="s">
        <v>795</v>
      </c>
      <c r="F282" s="292" t="s">
        <v>807</v>
      </c>
      <c r="G282" s="292" t="s">
        <v>797</v>
      </c>
      <c r="H282" s="292" t="s">
        <v>798</v>
      </c>
      <c r="I282" s="6"/>
      <c r="J282" s="296"/>
      <c r="K282" s="523"/>
      <c r="L282" s="523"/>
      <c r="M282" s="523"/>
      <c r="N282" s="523"/>
      <c r="O282" s="523"/>
      <c r="P282" s="523"/>
      <c r="Q282" s="523"/>
      <c r="R282" s="523"/>
      <c r="S282" s="523"/>
      <c r="T282" s="523"/>
      <c r="U282" s="523"/>
      <c r="V282" s="523"/>
      <c r="W282" s="523"/>
      <c r="X282" s="523"/>
      <c r="Y282" s="523"/>
      <c r="Z282" s="523"/>
      <c r="AA282" s="523"/>
    </row>
    <row r="283" spans="1:33" s="24" customFormat="1" x14ac:dyDescent="0.25">
      <c r="A283" s="330" t="s">
        <v>518</v>
      </c>
      <c r="B283" s="542">
        <v>1317</v>
      </c>
      <c r="C283" s="278">
        <v>68477458</v>
      </c>
      <c r="D283" s="542">
        <v>721</v>
      </c>
      <c r="E283" s="541">
        <v>6.5628982341161476E-2</v>
      </c>
      <c r="F283" s="278">
        <v>21670850</v>
      </c>
      <c r="G283" s="541">
        <v>1.1868399721856174E-2</v>
      </c>
      <c r="H283" s="105">
        <v>0.54745634016704636</v>
      </c>
      <c r="I283" s="6"/>
      <c r="J283" s="523"/>
      <c r="K283" s="523"/>
      <c r="L283" s="523"/>
      <c r="M283" s="523"/>
      <c r="N283" s="523"/>
      <c r="O283" s="523"/>
      <c r="P283" s="523"/>
      <c r="Q283" s="523"/>
      <c r="R283" s="523"/>
      <c r="S283" s="523"/>
      <c r="T283" s="523"/>
      <c r="U283" s="523"/>
      <c r="V283" s="523"/>
      <c r="W283" s="523"/>
      <c r="X283" s="523"/>
      <c r="Y283" s="523"/>
      <c r="Z283" s="523"/>
      <c r="AA283" s="523"/>
    </row>
    <row r="284" spans="1:33" s="24" customFormat="1" x14ac:dyDescent="0.25">
      <c r="A284" s="330" t="s">
        <v>519</v>
      </c>
      <c r="B284" s="542">
        <v>4659</v>
      </c>
      <c r="C284" s="278">
        <v>1875512799.77</v>
      </c>
      <c r="D284" s="542">
        <v>2140</v>
      </c>
      <c r="E284" s="541">
        <v>0.1947933733843073</v>
      </c>
      <c r="F284" s="278">
        <v>648821579.72929978</v>
      </c>
      <c r="G284" s="541">
        <v>0.35533787813553713</v>
      </c>
      <c r="H284" s="105">
        <v>0.45932603562996349</v>
      </c>
      <c r="I284" s="6"/>
      <c r="J284" s="523"/>
      <c r="K284" s="523"/>
      <c r="L284" s="523"/>
      <c r="M284" s="523"/>
      <c r="N284" s="523"/>
      <c r="O284" s="523"/>
      <c r="P284" s="523"/>
      <c r="Q284" s="523"/>
      <c r="R284" s="523"/>
      <c r="S284" s="523"/>
      <c r="T284" s="523"/>
      <c r="U284" s="523"/>
      <c r="V284" s="523"/>
      <c r="W284" s="523"/>
      <c r="X284" s="523"/>
      <c r="Y284" s="523"/>
      <c r="Z284" s="523"/>
      <c r="AA284" s="523"/>
    </row>
    <row r="285" spans="1:33" s="24" customFormat="1" x14ac:dyDescent="0.25">
      <c r="A285" s="330" t="s">
        <v>520</v>
      </c>
      <c r="B285" s="542">
        <v>647</v>
      </c>
      <c r="C285" s="278">
        <v>240288121.0699999</v>
      </c>
      <c r="D285" s="542">
        <v>346</v>
      </c>
      <c r="E285" s="541">
        <v>3.149462952849081E-2</v>
      </c>
      <c r="F285" s="278">
        <v>112928855.88</v>
      </c>
      <c r="G285" s="541">
        <v>6.1847357243288929E-2</v>
      </c>
      <c r="H285" s="105">
        <v>0.53477588871715609</v>
      </c>
      <c r="I285" s="6"/>
      <c r="J285" s="523"/>
      <c r="K285" s="274"/>
      <c r="L285" s="523"/>
      <c r="M285" s="523"/>
      <c r="N285" s="523"/>
      <c r="O285" s="523"/>
      <c r="P285" s="523"/>
      <c r="Q285" s="523"/>
      <c r="R285" s="523"/>
      <c r="S285" s="523"/>
      <c r="T285" s="523"/>
      <c r="U285" s="523"/>
      <c r="V285" s="523"/>
      <c r="W285" s="523"/>
      <c r="X285" s="523"/>
      <c r="Y285" s="523"/>
      <c r="Z285" s="523"/>
      <c r="AA285" s="523"/>
    </row>
    <row r="286" spans="1:33" s="24" customFormat="1" x14ac:dyDescent="0.25">
      <c r="A286" s="330" t="s">
        <v>704</v>
      </c>
      <c r="B286" s="542">
        <v>8355</v>
      </c>
      <c r="C286" s="278">
        <v>162594252.97</v>
      </c>
      <c r="D286" s="542">
        <v>5512</v>
      </c>
      <c r="E286" s="541">
        <v>0.50172947387584199</v>
      </c>
      <c r="F286" s="278">
        <v>82713460.89200002</v>
      </c>
      <c r="G286" s="541">
        <v>4.5299396020201083E-2</v>
      </c>
      <c r="H286" s="105">
        <v>0.65972471573907843</v>
      </c>
      <c r="I286" s="6"/>
      <c r="J286" s="523"/>
      <c r="K286" s="274"/>
      <c r="L286" s="523"/>
      <c r="M286" s="523"/>
      <c r="N286" s="523"/>
      <c r="O286" s="523"/>
      <c r="P286" s="523"/>
      <c r="Q286" s="523"/>
      <c r="R286" s="523"/>
      <c r="S286" s="523"/>
      <c r="T286" s="523"/>
      <c r="U286" s="523"/>
      <c r="V286" s="523"/>
      <c r="W286" s="523"/>
      <c r="X286" s="523"/>
      <c r="Y286" s="523"/>
      <c r="Z286" s="523"/>
      <c r="AA286" s="523"/>
    </row>
    <row r="287" spans="1:33" s="24" customFormat="1" x14ac:dyDescent="0.25">
      <c r="A287" s="330" t="s">
        <v>705</v>
      </c>
      <c r="B287" s="542">
        <v>1546</v>
      </c>
      <c r="C287" s="278">
        <v>894689819.38000023</v>
      </c>
      <c r="D287" s="542">
        <v>902</v>
      </c>
      <c r="E287" s="541">
        <v>8.2104496632077195E-2</v>
      </c>
      <c r="F287" s="278">
        <v>465745607.35000002</v>
      </c>
      <c r="G287" s="541">
        <v>0.25507329139043811</v>
      </c>
      <c r="H287" s="105">
        <v>0.58344113842173351</v>
      </c>
      <c r="I287" s="6"/>
      <c r="J287" s="523"/>
      <c r="K287" s="274"/>
      <c r="L287" s="523"/>
      <c r="M287" s="523"/>
      <c r="N287" s="523"/>
      <c r="O287" s="523"/>
      <c r="P287" s="523"/>
      <c r="Q287" s="523"/>
      <c r="R287" s="523"/>
      <c r="S287" s="523"/>
      <c r="T287" s="523"/>
      <c r="U287" s="523"/>
      <c r="V287" s="523"/>
      <c r="W287" s="523"/>
      <c r="X287" s="523"/>
      <c r="Y287" s="523"/>
      <c r="Z287" s="523"/>
      <c r="AA287" s="523"/>
    </row>
    <row r="288" spans="1:33" s="24" customFormat="1" x14ac:dyDescent="0.25">
      <c r="A288" s="330" t="s">
        <v>523</v>
      </c>
      <c r="B288" s="542">
        <v>2221</v>
      </c>
      <c r="C288" s="278">
        <v>1092004643.5100005</v>
      </c>
      <c r="D288" s="542">
        <v>1363</v>
      </c>
      <c r="E288" s="541">
        <v>0.12406699435645367</v>
      </c>
      <c r="F288" s="278">
        <v>494028205</v>
      </c>
      <c r="G288" s="541">
        <v>0.27056272415761751</v>
      </c>
      <c r="H288" s="105">
        <v>0.61368752814047722</v>
      </c>
      <c r="I288" s="6"/>
      <c r="J288" s="523"/>
      <c r="K288" s="274"/>
      <c r="L288" s="523"/>
      <c r="M288" s="523"/>
      <c r="N288" s="523"/>
      <c r="O288" s="523"/>
      <c r="P288" s="523"/>
      <c r="Q288" s="523"/>
      <c r="R288" s="523"/>
      <c r="S288" s="523"/>
      <c r="T288" s="523"/>
      <c r="U288" s="523"/>
      <c r="V288" s="523"/>
      <c r="W288" s="523"/>
      <c r="X288" s="523"/>
      <c r="Y288" s="523"/>
      <c r="Z288" s="523"/>
      <c r="AA288" s="523"/>
    </row>
    <row r="289" spans="1:27" s="24" customFormat="1" x14ac:dyDescent="0.25">
      <c r="A289" s="582" t="s">
        <v>334</v>
      </c>
      <c r="B289" s="556">
        <v>18751</v>
      </c>
      <c r="C289" s="557">
        <v>4333667094.6999922</v>
      </c>
      <c r="D289" s="556">
        <v>10986</v>
      </c>
      <c r="E289" s="583">
        <v>1</v>
      </c>
      <c r="F289" s="557">
        <v>1825928558.8512988</v>
      </c>
      <c r="G289" s="583">
        <v>1</v>
      </c>
      <c r="H289" s="584">
        <v>0.5858887525998614</v>
      </c>
      <c r="I289" s="6"/>
      <c r="J289" s="523"/>
      <c r="K289" s="274"/>
      <c r="L289" s="523"/>
      <c r="M289" s="523"/>
      <c r="N289" s="523"/>
      <c r="O289" s="523"/>
      <c r="P289" s="523"/>
      <c r="Q289" s="523"/>
      <c r="R289" s="523"/>
      <c r="S289" s="523"/>
      <c r="T289" s="523"/>
      <c r="U289" s="523"/>
      <c r="V289" s="523"/>
      <c r="W289" s="523"/>
      <c r="X289" s="523"/>
      <c r="Y289" s="523"/>
      <c r="Z289" s="523"/>
      <c r="AA289" s="523"/>
    </row>
    <row r="290" spans="1:27" s="24" customFormat="1" x14ac:dyDescent="0.25">
      <c r="A290" s="523"/>
      <c r="B290" s="523"/>
      <c r="C290" s="523"/>
      <c r="D290" s="523"/>
      <c r="E290" s="523"/>
      <c r="F290" s="523"/>
      <c r="G290" s="523"/>
      <c r="H290" s="523"/>
      <c r="I290" s="6"/>
      <c r="J290" s="523"/>
      <c r="K290" s="523"/>
      <c r="L290" s="523"/>
      <c r="M290" s="523"/>
      <c r="N290" s="523"/>
      <c r="O290" s="523"/>
      <c r="P290" s="523"/>
      <c r="Q290" s="523"/>
      <c r="R290" s="523"/>
      <c r="S290" s="523"/>
      <c r="T290" s="523"/>
      <c r="U290" s="523"/>
      <c r="V290" s="523"/>
      <c r="W290" s="523"/>
      <c r="X290" s="523"/>
      <c r="Y290" s="523"/>
      <c r="Z290" s="523"/>
      <c r="AA290" s="523"/>
    </row>
    <row r="291" spans="1:27" s="24" customFormat="1" ht="60" x14ac:dyDescent="0.25">
      <c r="A291" s="191" t="s">
        <v>808</v>
      </c>
      <c r="B291" s="292" t="s">
        <v>793</v>
      </c>
      <c r="C291" s="292" t="s">
        <v>794</v>
      </c>
      <c r="D291" s="292" t="s">
        <v>547</v>
      </c>
      <c r="E291" s="292" t="s">
        <v>795</v>
      </c>
      <c r="F291" s="292" t="s">
        <v>796</v>
      </c>
      <c r="G291" s="292" t="s">
        <v>797</v>
      </c>
      <c r="H291" s="292" t="s">
        <v>798</v>
      </c>
      <c r="I291" s="6"/>
      <c r="J291" s="523"/>
      <c r="K291" s="523"/>
      <c r="L291" s="523"/>
      <c r="M291" s="523"/>
      <c r="N291" s="523"/>
      <c r="O291" s="523"/>
      <c r="P291" s="523"/>
      <c r="Q291" s="523"/>
      <c r="R291" s="523"/>
      <c r="S291" s="523"/>
      <c r="T291" s="523"/>
      <c r="U291" s="523"/>
      <c r="V291" s="523"/>
      <c r="W291" s="523"/>
      <c r="X291" s="523"/>
      <c r="Y291" s="523"/>
      <c r="Z291" s="523"/>
      <c r="AA291" s="523"/>
    </row>
    <row r="292" spans="1:27" s="24" customFormat="1" x14ac:dyDescent="0.25">
      <c r="A292" s="657" t="s">
        <v>809</v>
      </c>
      <c r="B292" s="542">
        <v>3175</v>
      </c>
      <c r="C292" s="278">
        <v>506896524.96999997</v>
      </c>
      <c r="D292" s="542">
        <v>1500</v>
      </c>
      <c r="E292" s="541">
        <v>0.13653741125068269</v>
      </c>
      <c r="F292" s="278">
        <v>197086728.83930007</v>
      </c>
      <c r="G292" s="541">
        <v>0.10793780944161814</v>
      </c>
      <c r="H292" s="105">
        <v>0.47244094488188976</v>
      </c>
      <c r="I292" s="6"/>
      <c r="J292" s="523"/>
      <c r="K292" s="523"/>
      <c r="L292" s="523"/>
      <c r="M292" s="523"/>
      <c r="N292" s="523"/>
      <c r="O292" s="523"/>
      <c r="P292" s="523"/>
      <c r="Q292" s="523"/>
      <c r="R292" s="523"/>
      <c r="S292" s="523"/>
      <c r="T292" s="523"/>
      <c r="U292" s="523"/>
      <c r="V292" s="523"/>
      <c r="W292" s="523"/>
      <c r="X292" s="523"/>
      <c r="Y292" s="523"/>
      <c r="Z292" s="523"/>
      <c r="AA292" s="523"/>
    </row>
    <row r="293" spans="1:27" s="24" customFormat="1" x14ac:dyDescent="0.25">
      <c r="A293" s="657" t="s">
        <v>810</v>
      </c>
      <c r="B293" s="542">
        <v>54</v>
      </c>
      <c r="C293" s="278">
        <v>31506800</v>
      </c>
      <c r="D293" s="542">
        <v>22</v>
      </c>
      <c r="E293" s="541">
        <v>2.0025486983433461E-3</v>
      </c>
      <c r="F293" s="278">
        <v>1040800</v>
      </c>
      <c r="G293" s="541">
        <v>5.700113484477027E-4</v>
      </c>
      <c r="H293" s="105">
        <v>0.40740740740740738</v>
      </c>
      <c r="I293" s="6"/>
      <c r="J293" s="523"/>
      <c r="K293" s="523"/>
      <c r="L293" s="523"/>
      <c r="M293" s="523"/>
      <c r="N293" s="523"/>
      <c r="O293" s="523"/>
      <c r="P293" s="523"/>
      <c r="Q293" s="523"/>
      <c r="R293" s="523"/>
      <c r="S293" s="523"/>
      <c r="T293" s="523"/>
      <c r="U293" s="523"/>
      <c r="V293" s="523"/>
      <c r="W293" s="523"/>
      <c r="X293" s="523"/>
      <c r="Y293" s="523"/>
      <c r="Z293" s="523"/>
      <c r="AA293" s="523"/>
    </row>
    <row r="294" spans="1:27" s="24" customFormat="1" x14ac:dyDescent="0.25">
      <c r="A294" s="657" t="s">
        <v>811</v>
      </c>
      <c r="B294" s="542">
        <v>11603</v>
      </c>
      <c r="C294" s="278">
        <v>1643774248.7000017</v>
      </c>
      <c r="D294" s="542">
        <v>7173</v>
      </c>
      <c r="E294" s="541">
        <v>0.6529219006007646</v>
      </c>
      <c r="F294" s="278">
        <v>628629671.4350003</v>
      </c>
      <c r="G294" s="541">
        <v>0.34427944531985089</v>
      </c>
      <c r="H294" s="105">
        <v>0.61820218908902869</v>
      </c>
      <c r="I294" s="6"/>
      <c r="J294" s="523"/>
      <c r="K294" s="523"/>
      <c r="L294" s="523"/>
      <c r="M294" s="523"/>
      <c r="N294" s="523"/>
      <c r="O294" s="523"/>
      <c r="P294" s="523"/>
      <c r="Q294" s="523"/>
      <c r="R294" s="523"/>
      <c r="S294" s="523"/>
      <c r="T294" s="523"/>
      <c r="U294" s="523"/>
      <c r="V294" s="523"/>
      <c r="W294" s="523"/>
      <c r="X294" s="523"/>
      <c r="Y294" s="523"/>
      <c r="Z294" s="523"/>
      <c r="AA294" s="523"/>
    </row>
    <row r="295" spans="1:27" s="24" customFormat="1" x14ac:dyDescent="0.25">
      <c r="A295" s="657" t="s">
        <v>812</v>
      </c>
      <c r="B295" s="542">
        <v>3120</v>
      </c>
      <c r="C295" s="278">
        <v>1646078525.5400002</v>
      </c>
      <c r="D295" s="542">
        <v>1856</v>
      </c>
      <c r="E295" s="541">
        <v>0.16894229018751139</v>
      </c>
      <c r="F295" s="278">
        <v>778767453.09099972</v>
      </c>
      <c r="G295" s="541">
        <v>0.42650488668676384</v>
      </c>
      <c r="H295" s="105">
        <v>0.59487179487179487</v>
      </c>
      <c r="I295" s="6"/>
      <c r="J295" s="523"/>
      <c r="K295" s="523"/>
      <c r="L295" s="523"/>
      <c r="M295" s="523"/>
      <c r="N295" s="523"/>
      <c r="O295" s="523"/>
      <c r="P295" s="523"/>
      <c r="Q295" s="523"/>
      <c r="R295" s="523"/>
      <c r="S295" s="523"/>
      <c r="T295" s="523"/>
      <c r="U295" s="523"/>
      <c r="V295" s="523"/>
      <c r="W295" s="523"/>
      <c r="X295" s="523"/>
      <c r="Y295" s="523"/>
      <c r="Z295" s="523"/>
      <c r="AA295" s="523"/>
    </row>
    <row r="296" spans="1:27" s="24" customFormat="1" x14ac:dyDescent="0.25">
      <c r="A296" s="657" t="s">
        <v>813</v>
      </c>
      <c r="B296" s="542">
        <v>787</v>
      </c>
      <c r="C296" s="278">
        <v>504608295.49000001</v>
      </c>
      <c r="D296" s="542">
        <v>431</v>
      </c>
      <c r="E296" s="541">
        <v>3.9231749499362825E-2</v>
      </c>
      <c r="F296" s="278">
        <v>220128405.486</v>
      </c>
      <c r="G296" s="541">
        <v>0.12055696506794537</v>
      </c>
      <c r="H296" s="105">
        <v>0.54764930114358323</v>
      </c>
      <c r="I296" s="6"/>
      <c r="J296" s="523"/>
      <c r="K296" s="523"/>
      <c r="L296" s="523"/>
      <c r="M296" s="523"/>
      <c r="N296" s="523"/>
      <c r="O296" s="523"/>
      <c r="P296" s="523"/>
      <c r="Q296" s="523"/>
      <c r="R296" s="523"/>
      <c r="S296" s="523"/>
      <c r="T296" s="523"/>
      <c r="U296" s="523"/>
      <c r="V296" s="523"/>
      <c r="W296" s="523"/>
      <c r="X296" s="523"/>
      <c r="Y296" s="523"/>
      <c r="Z296" s="523"/>
      <c r="AA296" s="523"/>
    </row>
    <row r="297" spans="1:27" s="24" customFormat="1" x14ac:dyDescent="0.25">
      <c r="A297" s="657" t="s">
        <v>937</v>
      </c>
      <c r="B297" s="542">
        <v>12</v>
      </c>
      <c r="C297" s="278">
        <v>802700</v>
      </c>
      <c r="D297" s="542">
        <v>4</v>
      </c>
      <c r="E297" s="541">
        <v>3.6409976333515382E-4</v>
      </c>
      <c r="F297" s="278">
        <v>275500</v>
      </c>
      <c r="G297" s="541">
        <v>1.5088213537407965E-4</v>
      </c>
      <c r="H297" s="105">
        <v>0.33333333333333331</v>
      </c>
      <c r="I297" s="6"/>
      <c r="J297" s="523"/>
      <c r="K297" s="523"/>
      <c r="L297" s="523"/>
      <c r="M297" s="523"/>
      <c r="N297" s="523"/>
      <c r="O297" s="523"/>
      <c r="P297" s="523"/>
      <c r="Q297" s="523"/>
      <c r="R297" s="523"/>
      <c r="S297" s="523"/>
      <c r="T297" s="523"/>
      <c r="U297" s="523"/>
      <c r="V297" s="523"/>
      <c r="W297" s="523"/>
      <c r="X297" s="523"/>
      <c r="Y297" s="523"/>
      <c r="Z297" s="523"/>
      <c r="AA297" s="523"/>
    </row>
    <row r="298" spans="1:27" s="24" customFormat="1" x14ac:dyDescent="0.25">
      <c r="A298" s="582" t="s">
        <v>334</v>
      </c>
      <c r="B298" s="556">
        <v>18751</v>
      </c>
      <c r="C298" s="557">
        <v>4333667094.7000008</v>
      </c>
      <c r="D298" s="556">
        <v>10986</v>
      </c>
      <c r="E298" s="583">
        <v>1</v>
      </c>
      <c r="F298" s="557">
        <v>1825928558.8513</v>
      </c>
      <c r="G298" s="583">
        <v>1</v>
      </c>
      <c r="H298" s="584">
        <v>0.5858887525998614</v>
      </c>
      <c r="I298" s="6"/>
      <c r="J298" s="523"/>
      <c r="K298" s="523"/>
      <c r="L298" s="523"/>
      <c r="M298" s="523"/>
      <c r="N298" s="523"/>
      <c r="O298" s="523"/>
      <c r="P298" s="523"/>
      <c r="Q298" s="523"/>
      <c r="R298" s="523"/>
      <c r="S298" s="523"/>
      <c r="T298" s="523"/>
      <c r="U298" s="523"/>
      <c r="V298" s="523"/>
      <c r="W298" s="523"/>
      <c r="X298" s="523"/>
      <c r="Y298" s="523"/>
      <c r="Z298" s="523"/>
      <c r="AA298" s="523"/>
    </row>
    <row r="299" spans="1:27" s="24" customFormat="1" x14ac:dyDescent="0.25">
      <c r="A299" s="523"/>
      <c r="B299" s="523"/>
      <c r="C299" s="523"/>
      <c r="D299" s="523"/>
      <c r="E299" s="523"/>
      <c r="F299" s="523"/>
      <c r="G299" s="297"/>
      <c r="H299" s="523"/>
      <c r="I299" s="6"/>
      <c r="J299" s="523"/>
      <c r="K299" s="523"/>
      <c r="L299" s="523"/>
      <c r="M299" s="523"/>
      <c r="N299" s="523"/>
      <c r="O299" s="523"/>
      <c r="P299" s="523"/>
      <c r="Q299" s="523"/>
      <c r="R299" s="523"/>
      <c r="S299" s="523"/>
      <c r="T299" s="523"/>
      <c r="U299" s="523"/>
      <c r="V299" s="523"/>
      <c r="W299" s="523"/>
      <c r="X299" s="523"/>
      <c r="Y299" s="523"/>
      <c r="Z299" s="523"/>
      <c r="AA299" s="523"/>
    </row>
    <row r="300" spans="1:27" s="24" customFormat="1" ht="60" x14ac:dyDescent="0.25">
      <c r="A300" s="191" t="s">
        <v>814</v>
      </c>
      <c r="B300" s="292" t="s">
        <v>793</v>
      </c>
      <c r="C300" s="292" t="s">
        <v>794</v>
      </c>
      <c r="D300" s="292" t="s">
        <v>547</v>
      </c>
      <c r="E300" s="292" t="s">
        <v>795</v>
      </c>
      <c r="F300" s="292" t="s">
        <v>796</v>
      </c>
      <c r="G300" s="292" t="s">
        <v>797</v>
      </c>
      <c r="H300" s="292" t="s">
        <v>798</v>
      </c>
      <c r="I300" s="6"/>
      <c r="J300" s="523"/>
      <c r="K300" s="523"/>
      <c r="L300" s="523"/>
      <c r="M300" s="523"/>
      <c r="N300" s="523"/>
      <c r="O300" s="523"/>
      <c r="P300" s="523"/>
      <c r="Q300" s="523"/>
      <c r="R300" s="523"/>
      <c r="S300" s="523"/>
      <c r="T300" s="523"/>
      <c r="U300" s="523"/>
      <c r="V300" s="523"/>
      <c r="W300" s="523"/>
      <c r="X300" s="523"/>
      <c r="Y300" s="523"/>
      <c r="Z300" s="523"/>
      <c r="AA300" s="523"/>
    </row>
    <row r="301" spans="1:27" s="24" customFormat="1" x14ac:dyDescent="0.25">
      <c r="A301" s="657" t="s">
        <v>787</v>
      </c>
      <c r="B301" s="542">
        <v>12408</v>
      </c>
      <c r="C301" s="542">
        <v>188023084.26999992</v>
      </c>
      <c r="D301" s="542">
        <v>7927</v>
      </c>
      <c r="E301" s="541">
        <v>0.72155470598944116</v>
      </c>
      <c r="F301" s="278">
        <v>115965276.41080002</v>
      </c>
      <c r="G301" s="541">
        <v>6.3510303209099422E-2</v>
      </c>
      <c r="H301" s="105">
        <v>0.63886202450032237</v>
      </c>
      <c r="I301" s="6"/>
      <c r="J301" s="523"/>
      <c r="K301" s="523"/>
      <c r="L301" s="523"/>
      <c r="M301" s="523"/>
      <c r="N301" s="523"/>
      <c r="O301" s="523"/>
      <c r="P301" s="523"/>
      <c r="Q301" s="523"/>
      <c r="R301" s="523"/>
      <c r="S301" s="523"/>
      <c r="T301" s="523"/>
      <c r="U301" s="523"/>
      <c r="V301" s="523"/>
      <c r="W301" s="523"/>
      <c r="X301" s="523"/>
      <c r="Y301" s="523"/>
      <c r="Z301" s="523"/>
      <c r="AA301" s="523"/>
    </row>
    <row r="302" spans="1:27" s="24" customFormat="1" x14ac:dyDescent="0.25">
      <c r="A302" s="657" t="s">
        <v>788</v>
      </c>
      <c r="B302" s="542">
        <v>2205</v>
      </c>
      <c r="C302" s="542">
        <v>151506078.16999996</v>
      </c>
      <c r="D302" s="542">
        <v>1103</v>
      </c>
      <c r="E302" s="541">
        <v>0.10040050973966867</v>
      </c>
      <c r="F302" s="278">
        <v>72544891.148800015</v>
      </c>
      <c r="G302" s="541">
        <v>3.9730410479169198E-2</v>
      </c>
      <c r="H302" s="105">
        <v>0.50022675736961453</v>
      </c>
      <c r="I302" s="6"/>
      <c r="J302" s="523"/>
      <c r="K302" s="523"/>
      <c r="L302" s="523"/>
      <c r="M302" s="523"/>
      <c r="N302" s="523"/>
      <c r="O302" s="523"/>
      <c r="P302" s="523"/>
      <c r="Q302" s="523"/>
      <c r="R302" s="523"/>
      <c r="S302" s="523"/>
      <c r="T302" s="523"/>
      <c r="U302" s="523"/>
      <c r="V302" s="523"/>
      <c r="W302" s="523"/>
      <c r="X302" s="523"/>
      <c r="Y302" s="523"/>
      <c r="Z302" s="523"/>
      <c r="AA302" s="523"/>
    </row>
    <row r="303" spans="1:27" s="24" customFormat="1" x14ac:dyDescent="0.25">
      <c r="A303" s="657" t="s">
        <v>789</v>
      </c>
      <c r="B303" s="542">
        <v>3664</v>
      </c>
      <c r="C303" s="542">
        <v>1721054532.3600004</v>
      </c>
      <c r="D303" s="542">
        <v>1765</v>
      </c>
      <c r="E303" s="541">
        <v>0.16065902057163664</v>
      </c>
      <c r="F303" s="278">
        <v>778054593.29169989</v>
      </c>
      <c r="G303" s="541">
        <v>0.42611447721765056</v>
      </c>
      <c r="H303" s="105">
        <v>0.48171397379912662</v>
      </c>
      <c r="I303" s="6"/>
      <c r="J303" s="523"/>
      <c r="K303" s="523"/>
      <c r="L303" s="523"/>
      <c r="M303" s="523"/>
      <c r="N303" s="523"/>
      <c r="O303" s="523"/>
      <c r="P303" s="523"/>
      <c r="Q303" s="523"/>
      <c r="R303" s="523"/>
      <c r="S303" s="523"/>
      <c r="T303" s="523"/>
      <c r="U303" s="523"/>
      <c r="V303" s="523"/>
      <c r="W303" s="523"/>
      <c r="X303" s="523"/>
      <c r="Y303" s="523"/>
      <c r="Z303" s="523"/>
      <c r="AA303" s="523"/>
    </row>
    <row r="304" spans="1:27" s="24" customFormat="1" x14ac:dyDescent="0.25">
      <c r="A304" s="657" t="s">
        <v>790</v>
      </c>
      <c r="B304" s="542">
        <v>373</v>
      </c>
      <c r="C304" s="542">
        <v>1211714404.8999999</v>
      </c>
      <c r="D304" s="542">
        <v>148</v>
      </c>
      <c r="E304" s="541">
        <v>1.3471691243400691E-2</v>
      </c>
      <c r="F304" s="278">
        <v>470476848</v>
      </c>
      <c r="G304" s="541">
        <v>0.25766443364902464</v>
      </c>
      <c r="H304" s="105">
        <v>0.39678284182305629</v>
      </c>
      <c r="I304" s="6"/>
      <c r="J304" s="523"/>
      <c r="K304" s="523"/>
      <c r="L304" s="523"/>
      <c r="M304" s="523"/>
      <c r="N304" s="523"/>
      <c r="O304" s="523"/>
      <c r="P304" s="523"/>
      <c r="Q304" s="523"/>
      <c r="R304" s="523"/>
      <c r="S304" s="523"/>
      <c r="T304" s="523"/>
      <c r="U304" s="523"/>
      <c r="V304" s="523"/>
      <c r="W304" s="523"/>
      <c r="X304" s="523"/>
      <c r="Y304" s="523"/>
      <c r="Z304" s="523"/>
      <c r="AA304" s="523"/>
    </row>
    <row r="305" spans="1:27" s="24" customFormat="1" x14ac:dyDescent="0.25">
      <c r="A305" s="657" t="s">
        <v>791</v>
      </c>
      <c r="B305" s="542">
        <v>101</v>
      </c>
      <c r="C305" s="542">
        <v>1061368995</v>
      </c>
      <c r="D305" s="542">
        <v>43</v>
      </c>
      <c r="E305" s="541">
        <v>3.9140724558529034E-3</v>
      </c>
      <c r="F305" s="278">
        <v>388886950</v>
      </c>
      <c r="G305" s="541">
        <v>0.21298037544505602</v>
      </c>
      <c r="H305" s="105">
        <v>0.42574257425742573</v>
      </c>
      <c r="I305" s="6"/>
      <c r="J305" s="523"/>
      <c r="K305" s="523"/>
      <c r="L305" s="523"/>
      <c r="M305" s="523"/>
      <c r="N305" s="523"/>
      <c r="O305" s="523"/>
      <c r="P305" s="523"/>
      <c r="Q305" s="523"/>
      <c r="R305" s="523"/>
      <c r="S305" s="523"/>
      <c r="T305" s="523"/>
      <c r="U305" s="523"/>
      <c r="V305" s="523"/>
      <c r="W305" s="523"/>
      <c r="X305" s="523"/>
      <c r="Y305" s="523"/>
      <c r="Z305" s="523"/>
      <c r="AA305" s="523"/>
    </row>
    <row r="306" spans="1:27" s="24" customFormat="1" x14ac:dyDescent="0.25">
      <c r="A306" s="582" t="s">
        <v>334</v>
      </c>
      <c r="B306" s="556">
        <v>18751</v>
      </c>
      <c r="C306" s="556">
        <v>4333667094.7000008</v>
      </c>
      <c r="D306" s="556">
        <v>10986</v>
      </c>
      <c r="E306" s="583">
        <v>1</v>
      </c>
      <c r="F306" s="557">
        <v>1825928558.8513002</v>
      </c>
      <c r="G306" s="583">
        <v>1</v>
      </c>
      <c r="H306" s="584">
        <v>0.5858887525998614</v>
      </c>
      <c r="I306" s="6"/>
      <c r="J306" s="523"/>
      <c r="K306" s="523"/>
      <c r="L306" s="523"/>
      <c r="M306" s="523"/>
      <c r="N306" s="523"/>
      <c r="O306" s="523"/>
      <c r="P306" s="523"/>
      <c r="Q306" s="523"/>
      <c r="R306" s="523"/>
      <c r="S306" s="523"/>
      <c r="T306" s="523"/>
      <c r="U306" s="523"/>
      <c r="V306" s="523"/>
      <c r="W306" s="523"/>
      <c r="X306" s="523"/>
      <c r="Y306" s="523"/>
      <c r="Z306" s="523"/>
      <c r="AA306" s="523"/>
    </row>
    <row r="307" spans="1:27" s="24" customFormat="1" x14ac:dyDescent="0.25">
      <c r="A307" s="523"/>
      <c r="B307" s="523"/>
      <c r="C307" s="523"/>
      <c r="D307" s="523"/>
      <c r="E307" s="523"/>
      <c r="F307" s="523"/>
      <c r="G307" s="523"/>
      <c r="H307" s="523"/>
      <c r="I307" s="6"/>
      <c r="J307" s="523"/>
      <c r="K307" s="523"/>
      <c r="L307" s="523"/>
      <c r="M307" s="523"/>
      <c r="N307" s="523"/>
      <c r="O307" s="523"/>
      <c r="P307" s="523"/>
      <c r="Q307" s="523"/>
      <c r="R307" s="523"/>
      <c r="S307" s="523"/>
      <c r="T307" s="523"/>
      <c r="U307" s="523"/>
      <c r="V307" s="523"/>
      <c r="W307" s="523"/>
      <c r="X307" s="523"/>
      <c r="Y307" s="523"/>
      <c r="Z307" s="523"/>
      <c r="AA307" s="523"/>
    </row>
    <row r="308" spans="1:27" s="24" customFormat="1" ht="60" x14ac:dyDescent="0.25">
      <c r="A308" s="191" t="s">
        <v>792</v>
      </c>
      <c r="B308" s="292" t="s">
        <v>793</v>
      </c>
      <c r="C308" s="292" t="s">
        <v>794</v>
      </c>
      <c r="D308" s="292" t="s">
        <v>547</v>
      </c>
      <c r="E308" s="292" t="s">
        <v>795</v>
      </c>
      <c r="F308" s="292" t="s">
        <v>796</v>
      </c>
      <c r="G308" s="292" t="s">
        <v>797</v>
      </c>
      <c r="H308" s="292" t="s">
        <v>798</v>
      </c>
      <c r="I308" s="6"/>
      <c r="J308" s="523"/>
      <c r="K308" s="523"/>
      <c r="L308" s="523"/>
      <c r="M308" s="523"/>
      <c r="N308" s="523"/>
      <c r="O308" s="523"/>
      <c r="P308" s="523"/>
      <c r="Q308" s="523"/>
      <c r="R308" s="523"/>
      <c r="S308" s="523"/>
      <c r="T308" s="523"/>
      <c r="U308" s="523"/>
      <c r="V308" s="523"/>
      <c r="W308" s="523"/>
      <c r="X308" s="523"/>
      <c r="Y308" s="523"/>
      <c r="Z308" s="523"/>
      <c r="AA308" s="523"/>
    </row>
    <row r="309" spans="1:27" s="24" customFormat="1" x14ac:dyDescent="0.25">
      <c r="A309" s="330" t="s">
        <v>524</v>
      </c>
      <c r="B309" s="542">
        <v>285</v>
      </c>
      <c r="C309" s="278">
        <v>2370100</v>
      </c>
      <c r="D309" s="542">
        <v>144</v>
      </c>
      <c r="E309" s="585">
        <v>1.3107591480065538E-2</v>
      </c>
      <c r="F309" s="278">
        <v>1173000</v>
      </c>
      <c r="G309" s="585">
        <v>6.4241286676513761E-4</v>
      </c>
      <c r="H309" s="541">
        <v>0.50526315789473686</v>
      </c>
      <c r="I309" s="6"/>
      <c r="J309" s="523"/>
      <c r="K309" s="523"/>
      <c r="L309" s="523"/>
      <c r="M309" s="523"/>
      <c r="N309" s="523"/>
      <c r="O309" s="523"/>
      <c r="P309" s="523"/>
      <c r="Q309" s="523"/>
      <c r="R309" s="523"/>
      <c r="S309" s="523"/>
      <c r="T309" s="523"/>
      <c r="U309" s="523"/>
      <c r="V309" s="523"/>
      <c r="W309" s="523"/>
      <c r="X309" s="523"/>
      <c r="Y309" s="523"/>
      <c r="Z309" s="523"/>
      <c r="AA309" s="523"/>
    </row>
    <row r="310" spans="1:27" s="24" customFormat="1" x14ac:dyDescent="0.25">
      <c r="A310" s="330" t="s">
        <v>1026</v>
      </c>
      <c r="B310" s="542">
        <v>5017</v>
      </c>
      <c r="C310" s="278">
        <v>20209259</v>
      </c>
      <c r="D310" s="542">
        <v>3493</v>
      </c>
      <c r="E310" s="585">
        <v>0.31795011833242309</v>
      </c>
      <c r="F310" s="278">
        <v>11592300.541999996</v>
      </c>
      <c r="G310" s="585">
        <v>6.3487152801272595E-3</v>
      </c>
      <c r="H310" s="541">
        <v>0.69623280845126567</v>
      </c>
      <c r="I310" s="6"/>
      <c r="J310" s="523"/>
      <c r="K310" s="523"/>
      <c r="L310" s="523"/>
      <c r="M310" s="523"/>
      <c r="N310" s="523"/>
      <c r="O310" s="523"/>
      <c r="P310" s="523"/>
      <c r="Q310" s="523"/>
      <c r="R310" s="523"/>
      <c r="S310" s="523"/>
      <c r="T310" s="523"/>
      <c r="U310" s="523"/>
      <c r="V310" s="523"/>
      <c r="W310" s="523"/>
      <c r="X310" s="523"/>
      <c r="Y310" s="523"/>
      <c r="Z310" s="523"/>
      <c r="AA310" s="523"/>
    </row>
    <row r="311" spans="1:27" s="24" customFormat="1" x14ac:dyDescent="0.25">
      <c r="A311" s="330" t="s">
        <v>860</v>
      </c>
      <c r="B311" s="542">
        <v>39</v>
      </c>
      <c r="C311" s="278">
        <v>9836484</v>
      </c>
      <c r="D311" s="542">
        <v>27</v>
      </c>
      <c r="E311" s="585">
        <v>2.4576734025122883E-3</v>
      </c>
      <c r="F311" s="278">
        <v>2705557</v>
      </c>
      <c r="G311" s="585">
        <v>1.4817430763567649E-3</v>
      </c>
      <c r="H311" s="541">
        <v>0.69230769230769229</v>
      </c>
      <c r="I311" s="6"/>
      <c r="J311" s="523"/>
      <c r="K311" s="523"/>
      <c r="L311" s="523"/>
      <c r="M311" s="523"/>
      <c r="N311" s="523"/>
      <c r="O311" s="523"/>
      <c r="P311" s="523"/>
      <c r="Q311" s="523"/>
      <c r="R311" s="523"/>
      <c r="S311" s="523"/>
      <c r="T311" s="523"/>
      <c r="U311" s="523"/>
      <c r="V311" s="523"/>
      <c r="W311" s="523"/>
      <c r="X311" s="523"/>
      <c r="Y311" s="523"/>
      <c r="Z311" s="523"/>
      <c r="AA311" s="523"/>
    </row>
    <row r="312" spans="1:27" s="24" customFormat="1" x14ac:dyDescent="0.25">
      <c r="A312" s="330" t="s">
        <v>861</v>
      </c>
      <c r="B312" s="542">
        <v>81</v>
      </c>
      <c r="C312" s="278">
        <v>27534972</v>
      </c>
      <c r="D312" s="542">
        <v>40</v>
      </c>
      <c r="E312" s="585">
        <v>3.6409976333515383E-3</v>
      </c>
      <c r="F312" s="278">
        <v>6259406.0099999998</v>
      </c>
      <c r="G312" s="585">
        <v>3.4280673138371962E-3</v>
      </c>
      <c r="H312" s="541">
        <v>0.49382716049382713</v>
      </c>
      <c r="I312" s="6"/>
      <c r="J312" s="523"/>
      <c r="K312" s="523"/>
      <c r="L312" s="523"/>
      <c r="M312" s="523"/>
      <c r="N312" s="523"/>
      <c r="O312" s="523"/>
      <c r="P312" s="523"/>
      <c r="Q312" s="523"/>
      <c r="R312" s="523"/>
      <c r="S312" s="523"/>
      <c r="T312" s="523"/>
      <c r="U312" s="523"/>
      <c r="V312" s="523"/>
      <c r="W312" s="523"/>
      <c r="X312" s="523"/>
      <c r="Y312" s="523"/>
      <c r="Z312" s="523"/>
      <c r="AA312" s="523"/>
    </row>
    <row r="313" spans="1:27" s="24" customFormat="1" x14ac:dyDescent="0.25">
      <c r="A313" s="330" t="s">
        <v>862</v>
      </c>
      <c r="B313" s="542">
        <v>3</v>
      </c>
      <c r="C313" s="278">
        <v>1317300</v>
      </c>
      <c r="D313" s="542">
        <v>0</v>
      </c>
      <c r="E313" s="585">
        <v>2.7307482250136535E-4</v>
      </c>
      <c r="F313" s="278">
        <v>0</v>
      </c>
      <c r="G313" s="585">
        <v>0</v>
      </c>
      <c r="H313" s="541">
        <v>0</v>
      </c>
      <c r="I313" s="6"/>
      <c r="J313" s="523"/>
      <c r="K313" s="523"/>
      <c r="L313" s="523"/>
      <c r="M313" s="523"/>
      <c r="N313" s="523"/>
      <c r="O313" s="523"/>
      <c r="P313" s="523"/>
      <c r="Q313" s="523"/>
      <c r="R313" s="523"/>
      <c r="S313" s="523"/>
      <c r="T313" s="523"/>
      <c r="U313" s="523"/>
      <c r="V313" s="523"/>
      <c r="W313" s="523"/>
      <c r="X313" s="523"/>
      <c r="Y313" s="523"/>
      <c r="Z313" s="523"/>
      <c r="AA313" s="523"/>
    </row>
    <row r="314" spans="1:27" s="24" customFormat="1" x14ac:dyDescent="0.25">
      <c r="A314" s="330" t="s">
        <v>525</v>
      </c>
      <c r="B314" s="542">
        <v>10</v>
      </c>
      <c r="C314" s="278">
        <v>7965000</v>
      </c>
      <c r="D314" s="542">
        <v>3</v>
      </c>
      <c r="E314" s="585">
        <v>2.8217731658474422E-3</v>
      </c>
      <c r="F314" s="278">
        <v>2500000</v>
      </c>
      <c r="G314" s="585">
        <v>1.3691663827048969E-3</v>
      </c>
      <c r="H314" s="541">
        <v>0.3</v>
      </c>
      <c r="I314" s="6"/>
      <c r="J314" s="523"/>
      <c r="K314" s="523"/>
      <c r="L314" s="523"/>
      <c r="M314" s="523"/>
      <c r="N314" s="523"/>
      <c r="O314" s="523"/>
      <c r="P314" s="523"/>
      <c r="Q314" s="523"/>
      <c r="R314" s="523"/>
      <c r="S314" s="523"/>
      <c r="T314" s="523"/>
      <c r="U314" s="523"/>
      <c r="V314" s="523"/>
      <c r="W314" s="523"/>
      <c r="X314" s="523"/>
      <c r="Y314" s="523"/>
      <c r="Z314" s="523"/>
      <c r="AA314" s="523"/>
    </row>
    <row r="315" spans="1:27" s="24" customFormat="1" x14ac:dyDescent="0.25">
      <c r="A315" s="330" t="s">
        <v>526</v>
      </c>
      <c r="B315" s="542">
        <v>35</v>
      </c>
      <c r="C315" s="278">
        <v>295200</v>
      </c>
      <c r="D315" s="542">
        <v>31</v>
      </c>
      <c r="E315" s="585">
        <v>1.0922992900054614E-3</v>
      </c>
      <c r="F315" s="278">
        <v>261900</v>
      </c>
      <c r="G315" s="585">
        <v>1.4343387025216497E-4</v>
      </c>
      <c r="H315" s="541">
        <v>0.88571428571428568</v>
      </c>
      <c r="I315" s="6"/>
      <c r="J315" s="523"/>
      <c r="K315" s="523"/>
      <c r="L315" s="523"/>
      <c r="M315" s="523"/>
      <c r="N315" s="523"/>
      <c r="O315" s="523"/>
      <c r="P315" s="523"/>
      <c r="Q315" s="523"/>
      <c r="R315" s="523"/>
      <c r="S315" s="523"/>
      <c r="T315" s="523"/>
      <c r="U315" s="523"/>
      <c r="V315" s="523"/>
      <c r="W315" s="523"/>
      <c r="X315" s="523"/>
      <c r="Y315" s="523"/>
      <c r="Z315" s="523"/>
      <c r="AA315" s="523"/>
    </row>
    <row r="316" spans="1:27" s="24" customFormat="1" x14ac:dyDescent="0.25">
      <c r="A316" s="330" t="s">
        <v>527</v>
      </c>
      <c r="B316" s="542">
        <v>37</v>
      </c>
      <c r="C316" s="278">
        <v>5897221</v>
      </c>
      <c r="D316" s="542">
        <v>12</v>
      </c>
      <c r="E316" s="585">
        <v>1.0922992900054614E-3</v>
      </c>
      <c r="F316" s="278">
        <v>1884700</v>
      </c>
      <c r="G316" s="585">
        <v>1.0321871525935675E-3</v>
      </c>
      <c r="H316" s="541">
        <v>0.32432432432432434</v>
      </c>
      <c r="I316" s="6"/>
      <c r="J316" s="523"/>
      <c r="K316" s="523"/>
      <c r="L316" s="523"/>
      <c r="M316" s="523"/>
      <c r="N316" s="523"/>
      <c r="O316" s="523"/>
      <c r="P316" s="523"/>
      <c r="Q316" s="523"/>
      <c r="R316" s="523"/>
      <c r="S316" s="523"/>
      <c r="T316" s="523"/>
      <c r="U316" s="523"/>
      <c r="V316" s="523"/>
      <c r="W316" s="523"/>
      <c r="X316" s="523"/>
      <c r="Y316" s="523"/>
      <c r="Z316" s="523"/>
      <c r="AA316" s="523"/>
    </row>
    <row r="317" spans="1:27" s="24" customFormat="1" x14ac:dyDescent="0.25">
      <c r="A317" s="330" t="s">
        <v>528</v>
      </c>
      <c r="B317" s="542">
        <v>672</v>
      </c>
      <c r="C317" s="278">
        <v>5804820</v>
      </c>
      <c r="D317" s="542">
        <v>487</v>
      </c>
      <c r="E317" s="585">
        <v>4.4329146186054977E-2</v>
      </c>
      <c r="F317" s="278">
        <v>4240800</v>
      </c>
      <c r="G317" s="585">
        <v>2.3225443183099706E-3</v>
      </c>
      <c r="H317" s="541">
        <v>0.72470238095238093</v>
      </c>
      <c r="I317" s="6"/>
      <c r="J317" s="523"/>
      <c r="K317" s="523"/>
      <c r="L317" s="523"/>
      <c r="M317" s="523"/>
      <c r="N317" s="523"/>
      <c r="O317" s="523"/>
      <c r="P317" s="523"/>
      <c r="Q317" s="523"/>
      <c r="R317" s="523"/>
      <c r="S317" s="523"/>
      <c r="T317" s="523"/>
      <c r="U317" s="523"/>
      <c r="V317" s="523"/>
      <c r="W317" s="523"/>
      <c r="X317" s="523"/>
      <c r="Y317" s="523"/>
      <c r="Z317" s="523"/>
      <c r="AA317" s="523"/>
    </row>
    <row r="318" spans="1:27" s="24" customFormat="1" x14ac:dyDescent="0.25">
      <c r="A318" s="330" t="s">
        <v>529</v>
      </c>
      <c r="B318" s="542">
        <v>449</v>
      </c>
      <c r="C318" s="278">
        <v>71301933</v>
      </c>
      <c r="D318" s="542">
        <v>212</v>
      </c>
      <c r="E318" s="585">
        <v>1.9297287456763151E-2</v>
      </c>
      <c r="F318" s="278">
        <v>38364673</v>
      </c>
      <c r="G318" s="585">
        <v>2.1011048222026488E-2</v>
      </c>
      <c r="H318" s="541">
        <v>0.47216035634743875</v>
      </c>
      <c r="I318" s="6"/>
      <c r="J318" s="523"/>
      <c r="K318" s="523"/>
      <c r="L318" s="523"/>
      <c r="M318" s="523"/>
      <c r="N318" s="523"/>
      <c r="O318" s="523"/>
      <c r="P318" s="523"/>
      <c r="Q318" s="523"/>
      <c r="R318" s="523"/>
      <c r="S318" s="523"/>
      <c r="T318" s="523"/>
      <c r="U318" s="523"/>
      <c r="V318" s="523"/>
      <c r="W318" s="523"/>
      <c r="X318" s="523"/>
      <c r="Y318" s="523"/>
      <c r="Z318" s="523"/>
      <c r="AA318" s="523"/>
    </row>
    <row r="319" spans="1:27" s="24" customFormat="1" x14ac:dyDescent="0.25">
      <c r="A319" s="330" t="s">
        <v>863</v>
      </c>
      <c r="B319" s="542">
        <v>11</v>
      </c>
      <c r="C319" s="278">
        <v>14274600</v>
      </c>
      <c r="D319" s="542">
        <v>6</v>
      </c>
      <c r="E319" s="585">
        <v>5.461496450027307E-4</v>
      </c>
      <c r="F319" s="278">
        <v>8165100</v>
      </c>
      <c r="G319" s="585">
        <v>4.4717521725695011E-3</v>
      </c>
      <c r="H319" s="541">
        <v>0.54545454545454541</v>
      </c>
      <c r="I319" s="6"/>
      <c r="J319" s="523"/>
      <c r="K319" s="523"/>
      <c r="L319" s="523"/>
      <c r="M319" s="523"/>
      <c r="N319" s="523"/>
      <c r="O319" s="523"/>
      <c r="P319" s="523"/>
      <c r="Q319" s="523"/>
      <c r="R319" s="523"/>
      <c r="S319" s="523"/>
      <c r="T319" s="523"/>
      <c r="U319" s="523"/>
      <c r="V319" s="523"/>
      <c r="W319" s="523"/>
      <c r="X319" s="523"/>
      <c r="Y319" s="523"/>
      <c r="Z319" s="523"/>
      <c r="AA319" s="523"/>
    </row>
    <row r="320" spans="1:27" s="24" customFormat="1" x14ac:dyDescent="0.25">
      <c r="A320" s="330" t="s">
        <v>864</v>
      </c>
      <c r="B320" s="542">
        <v>3</v>
      </c>
      <c r="C320" s="278">
        <v>2738600</v>
      </c>
      <c r="D320" s="542">
        <v>2</v>
      </c>
      <c r="E320" s="585">
        <v>1.8204988166757691E-4</v>
      </c>
      <c r="F320" s="278">
        <v>2198600</v>
      </c>
      <c r="G320" s="585">
        <v>1.2040996836059944E-3</v>
      </c>
      <c r="H320" s="541">
        <v>0.66666666666666663</v>
      </c>
      <c r="I320" s="6"/>
      <c r="J320" s="523"/>
      <c r="K320" s="523"/>
      <c r="L320" s="523"/>
      <c r="M320" s="523"/>
      <c r="N320" s="523"/>
      <c r="O320" s="523"/>
      <c r="P320" s="523"/>
      <c r="Q320" s="523"/>
      <c r="R320" s="523"/>
      <c r="S320" s="523"/>
      <c r="T320" s="523"/>
      <c r="U320" s="523"/>
      <c r="V320" s="523"/>
      <c r="W320" s="523"/>
      <c r="X320" s="523"/>
      <c r="Y320" s="523"/>
      <c r="Z320" s="523"/>
      <c r="AA320" s="523"/>
    </row>
    <row r="321" spans="1:27" s="24" customFormat="1" x14ac:dyDescent="0.25">
      <c r="A321" s="330" t="s">
        <v>530</v>
      </c>
      <c r="B321" s="542">
        <v>67</v>
      </c>
      <c r="C321" s="278">
        <v>153215700</v>
      </c>
      <c r="D321" s="542">
        <v>14</v>
      </c>
      <c r="E321" s="585">
        <v>1.2743491716730383E-3</v>
      </c>
      <c r="F321" s="278">
        <v>26946800</v>
      </c>
      <c r="G321" s="585">
        <v>1.4757861072588925E-2</v>
      </c>
      <c r="H321" s="541">
        <v>0.20895522388059701</v>
      </c>
      <c r="I321" s="6"/>
      <c r="J321" s="523"/>
      <c r="K321" s="523"/>
      <c r="L321" s="523"/>
      <c r="M321" s="523"/>
      <c r="N321" s="523"/>
      <c r="O321" s="523"/>
      <c r="P321" s="523"/>
      <c r="Q321" s="523"/>
      <c r="R321" s="523"/>
      <c r="S321" s="523"/>
      <c r="T321" s="523"/>
      <c r="U321" s="523"/>
      <c r="V321" s="523"/>
      <c r="W321" s="523"/>
      <c r="X321" s="523"/>
      <c r="Y321" s="523"/>
      <c r="Z321" s="523"/>
      <c r="AA321" s="523"/>
    </row>
    <row r="322" spans="1:27" s="24" customFormat="1" x14ac:dyDescent="0.25">
      <c r="A322" s="330" t="s">
        <v>531</v>
      </c>
      <c r="B322" s="542">
        <v>2494</v>
      </c>
      <c r="C322" s="278">
        <v>2417422549.6399984</v>
      </c>
      <c r="D322" s="542">
        <v>1171</v>
      </c>
      <c r="E322" s="585">
        <v>0.10659020571636628</v>
      </c>
      <c r="F322" s="278">
        <v>994238932.24000001</v>
      </c>
      <c r="G322" s="585">
        <v>0.54451140895976791</v>
      </c>
      <c r="H322" s="541">
        <v>0.46952686447473935</v>
      </c>
      <c r="I322" s="6"/>
      <c r="J322" s="523"/>
      <c r="K322" s="523"/>
      <c r="L322" s="523"/>
      <c r="M322" s="523"/>
      <c r="N322" s="523"/>
      <c r="O322" s="523"/>
      <c r="P322" s="523"/>
      <c r="Q322" s="523"/>
      <c r="R322" s="523"/>
      <c r="S322" s="523"/>
      <c r="T322" s="523"/>
      <c r="U322" s="523"/>
      <c r="V322" s="523"/>
      <c r="W322" s="523"/>
      <c r="X322" s="523"/>
      <c r="Y322" s="523"/>
      <c r="Z322" s="523"/>
      <c r="AA322" s="523"/>
    </row>
    <row r="323" spans="1:27" s="24" customFormat="1" x14ac:dyDescent="0.25">
      <c r="A323" s="330" t="s">
        <v>545</v>
      </c>
      <c r="B323" s="542">
        <v>379</v>
      </c>
      <c r="C323" s="278">
        <v>50181176.880000003</v>
      </c>
      <c r="D323" s="542">
        <v>174</v>
      </c>
      <c r="E323" s="585">
        <v>1.5838339705079193E-2</v>
      </c>
      <c r="F323" s="278">
        <v>27050990.010000002</v>
      </c>
      <c r="G323" s="585">
        <v>1.4814922456231202E-2</v>
      </c>
      <c r="H323" s="541">
        <v>0.45910290237467016</v>
      </c>
      <c r="I323" s="6"/>
      <c r="J323" s="523"/>
      <c r="K323" s="523"/>
      <c r="L323" s="523"/>
      <c r="M323" s="523"/>
      <c r="N323" s="523"/>
      <c r="O323" s="523"/>
      <c r="P323" s="523"/>
      <c r="Q323" s="523"/>
      <c r="R323" s="523"/>
      <c r="S323" s="523"/>
      <c r="T323" s="523"/>
      <c r="U323" s="523"/>
      <c r="V323" s="523"/>
      <c r="W323" s="523"/>
      <c r="X323" s="523"/>
      <c r="Y323" s="523"/>
      <c r="Z323" s="523"/>
      <c r="AA323" s="523"/>
    </row>
    <row r="324" spans="1:27" s="24" customFormat="1" x14ac:dyDescent="0.25">
      <c r="A324" s="330" t="s">
        <v>935</v>
      </c>
      <c r="B324" s="542">
        <v>13</v>
      </c>
      <c r="C324" s="278">
        <v>9900500</v>
      </c>
      <c r="D324" s="542">
        <v>2</v>
      </c>
      <c r="E324" s="585">
        <v>1.8204988166757691E-4</v>
      </c>
      <c r="F324" s="278">
        <v>1961000</v>
      </c>
      <c r="G324" s="585">
        <v>1.0739741105937211E-3</v>
      </c>
      <c r="H324" s="541">
        <v>0.15384615384615385</v>
      </c>
      <c r="I324" s="6"/>
      <c r="J324" s="523"/>
      <c r="K324" s="523"/>
      <c r="L324" s="523"/>
      <c r="M324" s="523"/>
      <c r="N324" s="523"/>
      <c r="O324" s="523"/>
      <c r="P324" s="523"/>
      <c r="Q324" s="523"/>
      <c r="R324" s="523"/>
      <c r="S324" s="523"/>
      <c r="T324" s="523"/>
      <c r="U324" s="523"/>
      <c r="V324" s="523"/>
      <c r="W324" s="523"/>
      <c r="X324" s="523"/>
      <c r="Y324" s="523"/>
      <c r="Z324" s="523"/>
      <c r="AA324" s="523"/>
    </row>
    <row r="325" spans="1:27" s="24" customFormat="1" x14ac:dyDescent="0.25">
      <c r="A325" s="330" t="s">
        <v>532</v>
      </c>
      <c r="B325" s="542">
        <v>55</v>
      </c>
      <c r="C325" s="278">
        <v>98395110.790000007</v>
      </c>
      <c r="D325" s="542">
        <v>32</v>
      </c>
      <c r="E325" s="585">
        <v>2.9127981066812306E-3</v>
      </c>
      <c r="F325" s="278">
        <v>61975500</v>
      </c>
      <c r="G325" s="585">
        <v>3.3941908460530933E-2</v>
      </c>
      <c r="H325" s="541">
        <v>0.58181818181818179</v>
      </c>
      <c r="I325" s="6"/>
      <c r="J325" s="523"/>
      <c r="K325" s="523"/>
      <c r="L325" s="523"/>
      <c r="M325" s="523"/>
      <c r="N325" s="523"/>
      <c r="O325" s="523"/>
      <c r="P325" s="523"/>
      <c r="Q325" s="523"/>
      <c r="R325" s="523"/>
      <c r="S325" s="523"/>
      <c r="T325" s="523"/>
      <c r="U325" s="523"/>
      <c r="V325" s="523"/>
      <c r="W325" s="523"/>
      <c r="X325" s="523"/>
      <c r="Y325" s="523"/>
      <c r="Z325" s="523"/>
      <c r="AA325" s="523"/>
    </row>
    <row r="326" spans="1:27" s="24" customFormat="1" x14ac:dyDescent="0.25">
      <c r="A326" s="330" t="s">
        <v>533</v>
      </c>
      <c r="B326" s="542">
        <v>710</v>
      </c>
      <c r="C326" s="278">
        <v>8313761.3399999999</v>
      </c>
      <c r="D326" s="542">
        <v>487</v>
      </c>
      <c r="E326" s="585">
        <v>4.4329146186054977E-2</v>
      </c>
      <c r="F326" s="278">
        <v>7894405.3499999996</v>
      </c>
      <c r="G326" s="585">
        <v>4.3235017666662734E-3</v>
      </c>
      <c r="H326" s="541">
        <v>0.68591549295774645</v>
      </c>
      <c r="I326" s="6"/>
      <c r="J326" s="523"/>
      <c r="K326" s="523"/>
      <c r="L326" s="523"/>
      <c r="M326" s="523"/>
      <c r="N326" s="523"/>
      <c r="O326" s="523"/>
      <c r="P326" s="523"/>
      <c r="Q326" s="523"/>
      <c r="R326" s="523"/>
      <c r="S326" s="523"/>
      <c r="T326" s="523"/>
      <c r="U326" s="523"/>
      <c r="V326" s="523"/>
      <c r="W326" s="523"/>
      <c r="X326" s="523"/>
      <c r="Y326" s="523"/>
      <c r="Z326" s="523"/>
      <c r="AA326" s="523"/>
    </row>
    <row r="327" spans="1:27" s="24" customFormat="1" x14ac:dyDescent="0.25">
      <c r="A327" s="330" t="s">
        <v>1027</v>
      </c>
      <c r="B327" s="542">
        <v>24</v>
      </c>
      <c r="C327" s="278">
        <v>206632389</v>
      </c>
      <c r="D327" s="542">
        <v>12</v>
      </c>
      <c r="E327" s="585">
        <v>1.0922992900054614E-3</v>
      </c>
      <c r="F327" s="278">
        <v>54639400</v>
      </c>
      <c r="G327" s="585">
        <v>2.9924171860466375E-2</v>
      </c>
      <c r="H327" s="541">
        <v>0.5</v>
      </c>
      <c r="I327" s="6"/>
      <c r="J327" s="523"/>
      <c r="K327" s="523"/>
      <c r="L327" s="523"/>
      <c r="M327" s="523"/>
      <c r="N327" s="523"/>
      <c r="O327" s="523"/>
      <c r="P327" s="523"/>
      <c r="Q327" s="523"/>
      <c r="R327" s="523"/>
      <c r="S327" s="523"/>
      <c r="T327" s="523"/>
      <c r="U327" s="523"/>
      <c r="V327" s="523"/>
      <c r="W327" s="523"/>
      <c r="X327" s="523"/>
      <c r="Y327" s="523"/>
      <c r="Z327" s="523"/>
      <c r="AA327" s="523"/>
    </row>
    <row r="328" spans="1:27" s="24" customFormat="1" x14ac:dyDescent="0.25">
      <c r="A328" s="330" t="s">
        <v>865</v>
      </c>
      <c r="B328" s="542">
        <v>15</v>
      </c>
      <c r="C328" s="278">
        <v>967514</v>
      </c>
      <c r="D328" s="542">
        <v>15</v>
      </c>
      <c r="E328" s="585">
        <v>1.3653741125068269E-3</v>
      </c>
      <c r="F328" s="278">
        <v>936090</v>
      </c>
      <c r="G328" s="585">
        <v>5.126651836744907E-4</v>
      </c>
      <c r="H328" s="541">
        <v>1</v>
      </c>
      <c r="I328" s="6"/>
      <c r="J328" s="523"/>
      <c r="K328" s="523"/>
      <c r="L328" s="523"/>
      <c r="M328" s="523"/>
      <c r="N328" s="523"/>
      <c r="O328" s="523"/>
      <c r="P328" s="523"/>
      <c r="Q328" s="523"/>
      <c r="R328" s="523"/>
      <c r="S328" s="523"/>
      <c r="T328" s="523"/>
      <c r="U328" s="523"/>
      <c r="V328" s="523"/>
      <c r="W328" s="523"/>
      <c r="X328" s="523"/>
      <c r="Y328" s="523"/>
      <c r="Z328" s="523"/>
      <c r="AA328" s="523"/>
    </row>
    <row r="329" spans="1:27" s="24" customFormat="1" x14ac:dyDescent="0.25">
      <c r="A329" s="330" t="s">
        <v>534</v>
      </c>
      <c r="B329" s="542">
        <v>83</v>
      </c>
      <c r="C329" s="278">
        <v>4190459.37</v>
      </c>
      <c r="D329" s="542">
        <v>28</v>
      </c>
      <c r="E329" s="585">
        <v>2.5486983433460767E-3</v>
      </c>
      <c r="F329" s="278">
        <v>1487500</v>
      </c>
      <c r="G329" s="585">
        <v>8.146539977094136E-4</v>
      </c>
      <c r="H329" s="541">
        <v>0.33734939759036142</v>
      </c>
      <c r="I329" s="6"/>
      <c r="J329" s="523"/>
      <c r="K329" s="523"/>
      <c r="L329" s="523"/>
      <c r="M329" s="523"/>
      <c r="N329" s="523"/>
      <c r="O329" s="523"/>
      <c r="P329" s="523"/>
      <c r="Q329" s="523"/>
      <c r="R329" s="523"/>
      <c r="S329" s="523"/>
      <c r="T329" s="523"/>
      <c r="U329" s="523"/>
      <c r="V329" s="523"/>
      <c r="W329" s="523"/>
      <c r="X329" s="523"/>
      <c r="Y329" s="523"/>
      <c r="Z329" s="523"/>
      <c r="AA329" s="523"/>
    </row>
    <row r="330" spans="1:27" s="24" customFormat="1" x14ac:dyDescent="0.25">
      <c r="A330" s="330" t="s">
        <v>1028</v>
      </c>
      <c r="B330" s="542">
        <v>3807</v>
      </c>
      <c r="C330" s="278">
        <v>170808109.0999999</v>
      </c>
      <c r="D330" s="542">
        <v>2175</v>
      </c>
      <c r="E330" s="585">
        <v>0.1979792463134899</v>
      </c>
      <c r="F330" s="278">
        <v>92035788</v>
      </c>
      <c r="G330" s="585">
        <v>5.0404922774141901E-2</v>
      </c>
      <c r="H330" s="541">
        <v>0.57131599684791179</v>
      </c>
      <c r="I330" s="6"/>
      <c r="J330" s="523"/>
      <c r="K330" s="523"/>
      <c r="L330" s="523"/>
      <c r="M330" s="523"/>
      <c r="N330" s="523"/>
      <c r="O330" s="523"/>
      <c r="P330" s="523"/>
      <c r="Q330" s="523"/>
      <c r="R330" s="523"/>
      <c r="S330" s="523"/>
      <c r="T330" s="523"/>
      <c r="U330" s="523"/>
      <c r="V330" s="523"/>
      <c r="W330" s="523"/>
      <c r="X330" s="523"/>
      <c r="Y330" s="523"/>
      <c r="Z330" s="523"/>
      <c r="AA330" s="523"/>
    </row>
    <row r="331" spans="1:27" s="24" customFormat="1" x14ac:dyDescent="0.25">
      <c r="A331" s="330" t="s">
        <v>1029</v>
      </c>
      <c r="B331" s="542">
        <v>335</v>
      </c>
      <c r="C331" s="278">
        <v>526474372.32999998</v>
      </c>
      <c r="D331" s="542">
        <v>204</v>
      </c>
      <c r="E331" s="585">
        <v>1.8569087930092845E-2</v>
      </c>
      <c r="F331" s="278">
        <v>282183169</v>
      </c>
      <c r="G331" s="585">
        <v>0.15454228350397384</v>
      </c>
      <c r="H331" s="541">
        <v>0.60895522388059697</v>
      </c>
      <c r="I331" s="6"/>
      <c r="J331" s="523"/>
      <c r="K331" s="523"/>
      <c r="L331" s="523"/>
      <c r="M331" s="523"/>
      <c r="N331" s="523"/>
      <c r="O331" s="523"/>
      <c r="P331" s="523"/>
      <c r="Q331" s="523"/>
      <c r="R331" s="523"/>
      <c r="S331" s="523"/>
      <c r="T331" s="523"/>
      <c r="U331" s="523"/>
      <c r="V331" s="523"/>
      <c r="W331" s="523"/>
      <c r="X331" s="523"/>
      <c r="Y331" s="523"/>
      <c r="Z331" s="523"/>
      <c r="AA331" s="523"/>
    </row>
    <row r="332" spans="1:27" s="24" customFormat="1" x14ac:dyDescent="0.25">
      <c r="A332" s="330" t="s">
        <v>535</v>
      </c>
      <c r="B332" s="542">
        <v>236</v>
      </c>
      <c r="C332" s="278">
        <v>8805343.5499999989</v>
      </c>
      <c r="D332" s="542">
        <v>151</v>
      </c>
      <c r="E332" s="585">
        <v>1.3744766065902057E-2</v>
      </c>
      <c r="F332" s="278">
        <v>5663050</v>
      </c>
      <c r="G332" s="585">
        <v>3.1014630734307862E-3</v>
      </c>
      <c r="H332" s="541">
        <v>0.63983050847457623</v>
      </c>
      <c r="I332" s="6"/>
      <c r="J332" s="523"/>
      <c r="K332" s="523"/>
      <c r="L332" s="523"/>
      <c r="M332" s="523"/>
      <c r="N332" s="523"/>
      <c r="O332" s="523"/>
      <c r="P332" s="523"/>
      <c r="Q332" s="523"/>
      <c r="R332" s="523"/>
      <c r="S332" s="523"/>
      <c r="T332" s="523"/>
      <c r="U332" s="523"/>
      <c r="V332" s="523"/>
      <c r="W332" s="523"/>
      <c r="X332" s="523"/>
      <c r="Y332" s="523"/>
      <c r="Z332" s="523"/>
      <c r="AA332" s="523"/>
    </row>
    <row r="333" spans="1:27" s="24" customFormat="1" x14ac:dyDescent="0.25">
      <c r="A333" s="330" t="s">
        <v>536</v>
      </c>
      <c r="B333" s="542">
        <v>1497</v>
      </c>
      <c r="C333" s="278">
        <v>194175934</v>
      </c>
      <c r="D333" s="542">
        <v>689</v>
      </c>
      <c r="E333" s="585">
        <v>6.2716184234480249E-2</v>
      </c>
      <c r="F333" s="278">
        <v>67208693.699300006</v>
      </c>
      <c r="G333" s="585">
        <v>3.6807953615436789E-2</v>
      </c>
      <c r="H333" s="541">
        <v>0.46025384101536404</v>
      </c>
      <c r="I333" s="6"/>
      <c r="J333" s="523"/>
      <c r="K333" s="523"/>
      <c r="L333" s="523"/>
      <c r="M333" s="523"/>
      <c r="N333" s="523"/>
      <c r="O333" s="523"/>
      <c r="P333" s="523"/>
      <c r="Q333" s="523"/>
      <c r="R333" s="523"/>
      <c r="S333" s="523"/>
      <c r="T333" s="523"/>
      <c r="U333" s="523"/>
      <c r="V333" s="523"/>
      <c r="W333" s="523"/>
      <c r="X333" s="523"/>
      <c r="Y333" s="523"/>
      <c r="Z333" s="523"/>
      <c r="AA333" s="523"/>
    </row>
    <row r="334" spans="1:27" s="24" customFormat="1" x14ac:dyDescent="0.25">
      <c r="A334" s="330" t="s">
        <v>866</v>
      </c>
      <c r="B334" s="542">
        <v>144</v>
      </c>
      <c r="C334" s="278">
        <v>12671581</v>
      </c>
      <c r="D334" s="542">
        <v>80</v>
      </c>
      <c r="E334" s="585">
        <v>7.2819952667030766E-3</v>
      </c>
      <c r="F334" s="278">
        <v>6882400</v>
      </c>
      <c r="G334" s="585">
        <v>3.7692602849312726E-3</v>
      </c>
      <c r="H334" s="541">
        <v>0.55555555555555558</v>
      </c>
      <c r="I334" s="6"/>
      <c r="J334" s="523"/>
      <c r="K334" s="523"/>
      <c r="L334" s="523"/>
      <c r="M334" s="523"/>
      <c r="N334" s="523"/>
      <c r="O334" s="523"/>
      <c r="P334" s="523"/>
      <c r="Q334" s="523"/>
      <c r="R334" s="523"/>
      <c r="S334" s="523"/>
      <c r="T334" s="523"/>
      <c r="U334" s="523"/>
      <c r="V334" s="523"/>
      <c r="W334" s="523"/>
      <c r="X334" s="523"/>
      <c r="Y334" s="523"/>
      <c r="Z334" s="523"/>
      <c r="AA334" s="523"/>
    </row>
    <row r="335" spans="1:27" s="24" customFormat="1" x14ac:dyDescent="0.25">
      <c r="A335" s="330" t="s">
        <v>867</v>
      </c>
      <c r="B335" s="542">
        <v>65</v>
      </c>
      <c r="C335" s="278">
        <v>588940</v>
      </c>
      <c r="D335" s="542">
        <v>31</v>
      </c>
      <c r="E335" s="585">
        <v>2.8217731658474422E-3</v>
      </c>
      <c r="F335" s="278">
        <v>288100</v>
      </c>
      <c r="G335" s="585">
        <v>1.5778273394291231E-4</v>
      </c>
      <c r="H335" s="541">
        <v>0.47692307692307695</v>
      </c>
      <c r="I335" s="6"/>
      <c r="J335" s="523"/>
      <c r="K335" s="523"/>
      <c r="L335" s="523"/>
      <c r="M335" s="523"/>
      <c r="N335" s="523"/>
      <c r="O335" s="523"/>
      <c r="P335" s="523"/>
      <c r="Q335" s="523"/>
      <c r="R335" s="523"/>
      <c r="S335" s="523"/>
      <c r="T335" s="523"/>
      <c r="U335" s="523"/>
      <c r="V335" s="523"/>
      <c r="W335" s="523"/>
      <c r="X335" s="523"/>
      <c r="Y335" s="523"/>
      <c r="Z335" s="523"/>
      <c r="AA335" s="523"/>
    </row>
    <row r="336" spans="1:27" s="24" customFormat="1" x14ac:dyDescent="0.25">
      <c r="A336" s="330" t="s">
        <v>537</v>
      </c>
      <c r="B336" s="542">
        <v>968</v>
      </c>
      <c r="C336" s="278">
        <v>8253200</v>
      </c>
      <c r="D336" s="542">
        <v>529</v>
      </c>
      <c r="E336" s="585">
        <v>4.8152193701074097E-2</v>
      </c>
      <c r="F336" s="278">
        <v>4466000</v>
      </c>
      <c r="G336" s="585">
        <v>2.4458788260640278E-3</v>
      </c>
      <c r="H336" s="541">
        <v>0.54648760330578516</v>
      </c>
      <c r="I336" s="6"/>
      <c r="J336" s="523"/>
      <c r="K336" s="523"/>
      <c r="L336" s="523"/>
      <c r="M336" s="523"/>
      <c r="N336" s="523"/>
      <c r="O336" s="523"/>
      <c r="P336" s="523"/>
      <c r="Q336" s="523"/>
      <c r="R336" s="523"/>
      <c r="S336" s="523"/>
      <c r="T336" s="523"/>
      <c r="U336" s="523"/>
      <c r="V336" s="523"/>
      <c r="W336" s="523"/>
      <c r="X336" s="523"/>
      <c r="Y336" s="523"/>
      <c r="Z336" s="523"/>
      <c r="AA336" s="523"/>
    </row>
    <row r="337" spans="1:27" s="24" customFormat="1" x14ac:dyDescent="0.25">
      <c r="A337" s="330" t="s">
        <v>538</v>
      </c>
      <c r="B337" s="542">
        <v>63</v>
      </c>
      <c r="C337" s="278">
        <v>29344016</v>
      </c>
      <c r="D337" s="542">
        <v>21</v>
      </c>
      <c r="E337" s="585">
        <v>1.9115237575095577E-3</v>
      </c>
      <c r="F337" s="278">
        <v>11315600</v>
      </c>
      <c r="G337" s="585">
        <v>6.1971756480542119E-3</v>
      </c>
      <c r="H337" s="541">
        <v>0.33333333333333331</v>
      </c>
      <c r="I337" s="6"/>
      <c r="J337" s="523"/>
      <c r="K337" s="523"/>
      <c r="L337" s="523"/>
      <c r="M337" s="523"/>
      <c r="N337" s="523"/>
      <c r="O337" s="523"/>
      <c r="P337" s="523"/>
      <c r="Q337" s="523"/>
      <c r="R337" s="523"/>
      <c r="S337" s="523"/>
      <c r="T337" s="523"/>
      <c r="U337" s="523"/>
      <c r="V337" s="523"/>
      <c r="W337" s="523"/>
      <c r="X337" s="523"/>
      <c r="Y337" s="523"/>
      <c r="Z337" s="523"/>
      <c r="AA337" s="523"/>
    </row>
    <row r="338" spans="1:27" s="24" customFormat="1" x14ac:dyDescent="0.25">
      <c r="A338" s="330" t="s">
        <v>539</v>
      </c>
      <c r="B338" s="542">
        <v>92</v>
      </c>
      <c r="C338" s="278">
        <v>858500</v>
      </c>
      <c r="D338" s="542">
        <v>49</v>
      </c>
      <c r="E338" s="585">
        <v>4.4602221008556344E-3</v>
      </c>
      <c r="F338" s="278">
        <v>463200</v>
      </c>
      <c r="G338" s="585">
        <v>2.5367914738756329E-4</v>
      </c>
      <c r="H338" s="541">
        <v>0.53260869565217395</v>
      </c>
      <c r="I338" s="6"/>
      <c r="J338" s="523"/>
      <c r="K338" s="523"/>
      <c r="L338" s="523"/>
      <c r="M338" s="523"/>
      <c r="N338" s="523"/>
      <c r="O338" s="523"/>
      <c r="P338" s="523"/>
      <c r="Q338" s="523"/>
      <c r="R338" s="523"/>
      <c r="S338" s="523"/>
      <c r="T338" s="523"/>
      <c r="U338" s="523"/>
      <c r="V338" s="523"/>
      <c r="W338" s="523"/>
      <c r="X338" s="523"/>
      <c r="Y338" s="523"/>
      <c r="Z338" s="523"/>
      <c r="AA338" s="523"/>
    </row>
    <row r="339" spans="1:27" s="24" customFormat="1" x14ac:dyDescent="0.25">
      <c r="A339" s="330" t="s">
        <v>868</v>
      </c>
      <c r="B339" s="542">
        <v>2</v>
      </c>
      <c r="C339" s="278">
        <v>732371</v>
      </c>
      <c r="D339" s="542">
        <v>2</v>
      </c>
      <c r="E339" s="585">
        <v>1.8204988166757691E-4</v>
      </c>
      <c r="F339" s="278">
        <v>728100</v>
      </c>
      <c r="G339" s="585">
        <v>3.9875601729897416E-4</v>
      </c>
      <c r="H339" s="541">
        <v>1</v>
      </c>
      <c r="I339" s="6"/>
      <c r="J339" s="523"/>
      <c r="K339" s="523"/>
      <c r="L339" s="523"/>
      <c r="M339" s="523"/>
      <c r="N339" s="523"/>
      <c r="O339" s="523"/>
      <c r="P339" s="523"/>
      <c r="Q339" s="523"/>
      <c r="R339" s="523"/>
      <c r="S339" s="523"/>
      <c r="T339" s="523"/>
      <c r="U339" s="523"/>
      <c r="V339" s="523"/>
      <c r="W339" s="523"/>
      <c r="X339" s="523"/>
      <c r="Y339" s="523"/>
      <c r="Z339" s="523"/>
      <c r="AA339" s="523"/>
    </row>
    <row r="340" spans="1:27" s="24" customFormat="1" x14ac:dyDescent="0.25">
      <c r="A340" s="330" t="s">
        <v>1030</v>
      </c>
      <c r="B340" s="542">
        <v>205</v>
      </c>
      <c r="C340" s="278">
        <v>238295097.75</v>
      </c>
      <c r="D340" s="542">
        <v>67</v>
      </c>
      <c r="E340" s="585">
        <v>6.0986710358638266E-3</v>
      </c>
      <c r="F340" s="278">
        <v>82123400</v>
      </c>
      <c r="G340" s="585">
        <v>4.4976239405370926E-2</v>
      </c>
      <c r="H340" s="541">
        <v>0.32682926829268294</v>
      </c>
      <c r="I340" s="6"/>
      <c r="J340" s="523"/>
      <c r="K340" s="523"/>
      <c r="L340" s="523"/>
      <c r="M340" s="523"/>
      <c r="N340" s="523"/>
      <c r="O340" s="523"/>
      <c r="P340" s="523"/>
      <c r="Q340" s="523"/>
      <c r="R340" s="523"/>
      <c r="S340" s="523"/>
      <c r="T340" s="523"/>
      <c r="U340" s="523"/>
      <c r="V340" s="523"/>
      <c r="W340" s="523"/>
      <c r="X340" s="523"/>
      <c r="Y340" s="523"/>
      <c r="Z340" s="523"/>
      <c r="AA340" s="523"/>
    </row>
    <row r="341" spans="1:27" s="24" customFormat="1" x14ac:dyDescent="0.25">
      <c r="A341" s="330" t="s">
        <v>540</v>
      </c>
      <c r="B341" s="542">
        <v>28</v>
      </c>
      <c r="C341" s="278">
        <v>1686700</v>
      </c>
      <c r="D341" s="542">
        <v>19</v>
      </c>
      <c r="E341" s="585">
        <v>1.7294738758419808E-3</v>
      </c>
      <c r="F341" s="278">
        <v>1175000</v>
      </c>
      <c r="G341" s="585">
        <v>6.4350819987130147E-4</v>
      </c>
      <c r="H341" s="541">
        <v>0.6785714285714286</v>
      </c>
      <c r="I341" s="6"/>
      <c r="J341" s="523"/>
      <c r="K341" s="523"/>
      <c r="L341" s="523"/>
      <c r="M341" s="523"/>
      <c r="N341" s="523"/>
      <c r="O341" s="523"/>
      <c r="P341" s="523"/>
      <c r="Q341" s="523"/>
      <c r="R341" s="523"/>
      <c r="S341" s="523"/>
      <c r="T341" s="523"/>
      <c r="U341" s="523"/>
      <c r="V341" s="523"/>
      <c r="W341" s="523"/>
      <c r="X341" s="523"/>
      <c r="Y341" s="523"/>
      <c r="Z341" s="523"/>
      <c r="AA341" s="523"/>
    </row>
    <row r="342" spans="1:27" s="24" customFormat="1" x14ac:dyDescent="0.25">
      <c r="A342" s="330" t="s">
        <v>541</v>
      </c>
      <c r="B342" s="542">
        <v>827</v>
      </c>
      <c r="C342" s="278">
        <v>22208279.949999999</v>
      </c>
      <c r="D342" s="542">
        <v>577</v>
      </c>
      <c r="E342" s="585">
        <v>5.2521390861095939E-2</v>
      </c>
      <c r="F342" s="278">
        <v>14919404</v>
      </c>
      <c r="G342" s="585">
        <v>8.1708585627171867E-3</v>
      </c>
      <c r="H342" s="541">
        <v>0.69770253929866988</v>
      </c>
      <c r="I342" s="6"/>
      <c r="J342" s="523"/>
      <c r="K342" s="523"/>
      <c r="L342" s="523"/>
      <c r="M342" s="523"/>
      <c r="N342" s="523"/>
      <c r="O342" s="523"/>
      <c r="P342" s="523"/>
      <c r="Q342" s="523"/>
      <c r="R342" s="523"/>
      <c r="S342" s="523"/>
      <c r="T342" s="523"/>
      <c r="U342" s="523"/>
      <c r="V342" s="523"/>
      <c r="W342" s="523"/>
      <c r="X342" s="523"/>
      <c r="Y342" s="523"/>
      <c r="Z342" s="523"/>
      <c r="AA342" s="523"/>
    </row>
    <row r="343" spans="1:27" s="24" customFormat="1" x14ac:dyDescent="0.25">
      <c r="A343" s="555" t="s">
        <v>943</v>
      </c>
      <c r="B343" s="556">
        <v>18751</v>
      </c>
      <c r="C343" s="557">
        <v>4333667094.6999931</v>
      </c>
      <c r="D343" s="556">
        <v>10986</v>
      </c>
      <c r="E343" s="586">
        <v>1</v>
      </c>
      <c r="F343" s="557">
        <v>1825928558.8513002</v>
      </c>
      <c r="G343" s="586">
        <v>1</v>
      </c>
      <c r="H343" s="583">
        <v>0.5858887525998614</v>
      </c>
      <c r="I343" s="6"/>
      <c r="J343" s="523"/>
      <c r="K343" s="523"/>
      <c r="L343" s="523"/>
      <c r="M343" s="523"/>
      <c r="N343" s="523"/>
      <c r="O343" s="523"/>
      <c r="P343" s="523"/>
      <c r="Q343" s="523"/>
      <c r="R343" s="523"/>
      <c r="S343" s="523"/>
      <c r="T343" s="523"/>
      <c r="U343" s="523"/>
      <c r="V343" s="523"/>
      <c r="W343" s="523"/>
      <c r="X343" s="523"/>
      <c r="Y343" s="523"/>
      <c r="Z343" s="523"/>
      <c r="AA343" s="523"/>
    </row>
    <row r="344" spans="1:27" x14ac:dyDescent="0.25">
      <c r="A344" s="709" t="s">
        <v>1014</v>
      </c>
      <c r="B344" s="709"/>
      <c r="C344" s="709"/>
      <c r="D344" s="178"/>
      <c r="E344" s="178"/>
      <c r="F344" s="178"/>
      <c r="G344" s="178"/>
      <c r="H344" s="120"/>
      <c r="I344" s="120"/>
      <c r="J344" s="178"/>
      <c r="K344" s="178"/>
      <c r="L344" s="178"/>
      <c r="M344" s="178"/>
      <c r="N344" s="57"/>
      <c r="O344" s="294"/>
      <c r="P344" s="294"/>
      <c r="Q344" s="294"/>
      <c r="R344" s="57"/>
      <c r="S344" s="120"/>
      <c r="T344" s="120"/>
      <c r="U344" s="120"/>
      <c r="V344" s="120"/>
      <c r="W344" s="120"/>
      <c r="X344" s="120"/>
      <c r="Y344" s="120"/>
      <c r="Z344" s="120"/>
      <c r="AA344" s="120"/>
    </row>
    <row r="345" spans="1:27" x14ac:dyDescent="0.25">
      <c r="A345" s="120"/>
      <c r="B345" s="535"/>
      <c r="C345" s="372"/>
      <c r="D345" s="372"/>
      <c r="E345" s="186"/>
      <c r="F345" s="532"/>
      <c r="G345" s="293"/>
      <c r="H345" s="151"/>
      <c r="I345" s="151"/>
      <c r="J345" s="120"/>
      <c r="K345" s="120"/>
      <c r="L345" s="120"/>
      <c r="M345" s="120"/>
      <c r="N345" s="57"/>
      <c r="O345" s="120"/>
      <c r="P345" s="445"/>
      <c r="Q345" s="445"/>
      <c r="R345" s="532"/>
      <c r="S345" s="293"/>
      <c r="T345" s="151"/>
      <c r="U345" s="151"/>
      <c r="V345" s="120"/>
      <c r="W345" s="120"/>
      <c r="X345" s="120"/>
      <c r="Y345" s="120"/>
      <c r="Z345" s="120"/>
      <c r="AA345" s="120"/>
    </row>
    <row r="353" spans="1:27" x14ac:dyDescent="0.25">
      <c r="A353" s="53"/>
      <c r="B353" s="53"/>
      <c r="C353" s="53"/>
      <c r="D353" s="53"/>
      <c r="E353" s="53"/>
      <c r="F353" s="53"/>
      <c r="G353" s="53"/>
      <c r="H353" s="53"/>
      <c r="I353" s="53"/>
      <c r="J353" s="53"/>
      <c r="K353" s="53"/>
      <c r="L353" s="53"/>
      <c r="M353" s="53"/>
      <c r="N353" s="53"/>
      <c r="O353" s="53"/>
      <c r="P353" s="53"/>
      <c r="Q353" s="53"/>
      <c r="R353" s="53"/>
      <c r="S353" s="53"/>
      <c r="T353" s="53"/>
      <c r="U353" s="53"/>
      <c r="V353" s="53"/>
      <c r="W353" s="53"/>
      <c r="X353" s="53"/>
      <c r="Y353" s="53"/>
      <c r="Z353" s="53"/>
      <c r="AA353" s="53"/>
    </row>
    <row r="354" spans="1:27" x14ac:dyDescent="0.25">
      <c r="A354" s="53"/>
      <c r="B354" s="53"/>
      <c r="C354" s="53"/>
      <c r="D354" s="53"/>
      <c r="E354" s="53"/>
      <c r="F354" s="53"/>
      <c r="G354" s="53"/>
      <c r="H354" s="53"/>
      <c r="I354" s="53"/>
      <c r="J354" s="53"/>
      <c r="K354" s="53"/>
      <c r="L354" s="53"/>
      <c r="M354" s="53"/>
      <c r="N354" s="53"/>
      <c r="O354" s="53"/>
      <c r="P354" s="53"/>
      <c r="Q354" s="53"/>
      <c r="R354" s="53"/>
      <c r="S354" s="53"/>
      <c r="T354" s="53"/>
      <c r="U354" s="53"/>
      <c r="V354" s="53"/>
      <c r="W354" s="53"/>
      <c r="X354" s="53"/>
      <c r="Y354" s="53"/>
      <c r="Z354" s="53"/>
      <c r="AA354" s="53"/>
    </row>
    <row r="355" spans="1:27" x14ac:dyDescent="0.25">
      <c r="A355" s="53"/>
      <c r="B355" s="53"/>
      <c r="C355" s="53"/>
      <c r="D355" s="53"/>
      <c r="E355" s="53"/>
      <c r="F355" s="53"/>
      <c r="G355" s="53"/>
      <c r="H355" s="53"/>
      <c r="I355" s="53"/>
      <c r="J355" s="53"/>
      <c r="K355" s="53"/>
      <c r="L355" s="53"/>
      <c r="M355" s="53"/>
      <c r="N355" s="53"/>
      <c r="O355" s="53"/>
      <c r="P355" s="53"/>
      <c r="Q355" s="53"/>
      <c r="R355" s="53"/>
      <c r="S355" s="53"/>
      <c r="T355" s="53"/>
      <c r="U355" s="53"/>
      <c r="V355" s="53"/>
      <c r="W355" s="53"/>
      <c r="X355" s="53"/>
      <c r="Y355" s="53"/>
      <c r="Z355" s="53"/>
      <c r="AA355" s="53"/>
    </row>
    <row r="356" spans="1:27" x14ac:dyDescent="0.25">
      <c r="A356" s="53"/>
      <c r="B356" s="53"/>
      <c r="C356" s="53"/>
      <c r="D356" s="53"/>
      <c r="E356" s="53"/>
      <c r="F356" s="53"/>
      <c r="G356" s="53"/>
      <c r="H356" s="53"/>
      <c r="I356" s="53"/>
      <c r="J356" s="53"/>
      <c r="K356" s="53"/>
      <c r="L356" s="53"/>
      <c r="M356" s="53"/>
      <c r="N356" s="53"/>
      <c r="O356" s="53"/>
      <c r="P356" s="53"/>
      <c r="Q356" s="53"/>
      <c r="R356" s="53"/>
      <c r="S356" s="53"/>
      <c r="T356" s="53"/>
      <c r="U356" s="53"/>
      <c r="V356" s="53"/>
      <c r="W356" s="53"/>
      <c r="X356" s="53"/>
      <c r="Y356" s="53"/>
      <c r="Z356" s="53"/>
      <c r="AA356" s="53"/>
    </row>
    <row r="357" spans="1:27" x14ac:dyDescent="0.25">
      <c r="A357" s="53"/>
      <c r="B357" s="53"/>
      <c r="C357" s="53"/>
      <c r="D357" s="53"/>
      <c r="E357" s="53"/>
      <c r="F357" s="53"/>
      <c r="G357" s="53"/>
      <c r="H357" s="53"/>
      <c r="I357" s="53"/>
      <c r="J357" s="53"/>
      <c r="K357" s="53"/>
      <c r="L357" s="53"/>
      <c r="M357" s="53"/>
      <c r="N357" s="53"/>
      <c r="O357" s="53"/>
      <c r="P357" s="53"/>
      <c r="Q357" s="53"/>
      <c r="R357" s="53"/>
      <c r="S357" s="53"/>
      <c r="T357" s="53"/>
      <c r="U357" s="53"/>
      <c r="V357" s="53"/>
      <c r="W357" s="53"/>
      <c r="X357" s="53"/>
      <c r="Y357" s="53"/>
      <c r="Z357" s="53"/>
      <c r="AA357" s="53"/>
    </row>
    <row r="358" spans="1:27" x14ac:dyDescent="0.25">
      <c r="A358" s="53"/>
      <c r="B358" s="53"/>
      <c r="C358" s="53"/>
      <c r="D358" s="53"/>
      <c r="E358" s="53"/>
      <c r="F358" s="53"/>
      <c r="G358" s="53"/>
      <c r="H358" s="53"/>
      <c r="I358" s="53"/>
      <c r="J358" s="53"/>
      <c r="K358" s="53"/>
      <c r="L358" s="53"/>
      <c r="M358" s="53"/>
      <c r="N358" s="53"/>
      <c r="O358" s="53"/>
      <c r="P358" s="53"/>
      <c r="Q358" s="53"/>
      <c r="R358" s="53"/>
      <c r="S358" s="53"/>
      <c r="T358" s="53"/>
      <c r="U358" s="53"/>
      <c r="V358" s="53"/>
      <c r="W358" s="53"/>
      <c r="X358" s="53"/>
      <c r="Y358" s="53"/>
      <c r="Z358" s="53"/>
      <c r="AA358" s="53"/>
    </row>
    <row r="359" spans="1:27" x14ac:dyDescent="0.25">
      <c r="A359" s="53"/>
      <c r="B359" s="53"/>
      <c r="C359" s="53"/>
      <c r="D359" s="53"/>
      <c r="E359" s="53"/>
      <c r="F359" s="53"/>
      <c r="G359" s="53"/>
      <c r="H359" s="53"/>
      <c r="I359" s="53"/>
      <c r="J359" s="53"/>
      <c r="K359" s="53"/>
      <c r="L359" s="53"/>
      <c r="M359" s="53"/>
      <c r="N359" s="53"/>
      <c r="O359" s="53"/>
      <c r="P359" s="53"/>
      <c r="Q359" s="53"/>
      <c r="R359" s="53"/>
      <c r="S359" s="53"/>
      <c r="T359" s="53"/>
      <c r="U359" s="53"/>
      <c r="V359" s="53"/>
      <c r="W359" s="53"/>
      <c r="X359" s="53"/>
      <c r="Y359" s="53"/>
      <c r="Z359" s="53"/>
      <c r="AA359" s="53"/>
    </row>
    <row r="360" spans="1:27" x14ac:dyDescent="0.25">
      <c r="A360" s="53"/>
      <c r="B360" s="53"/>
      <c r="C360" s="53"/>
      <c r="D360" s="53"/>
      <c r="E360" s="53"/>
      <c r="F360" s="53"/>
      <c r="G360" s="53"/>
      <c r="H360" s="53"/>
      <c r="I360" s="53"/>
      <c r="J360" s="53"/>
      <c r="K360" s="53"/>
      <c r="L360" s="53"/>
      <c r="M360" s="53"/>
      <c r="N360" s="53"/>
      <c r="O360" s="53"/>
      <c r="P360" s="53"/>
      <c r="Q360" s="53"/>
      <c r="R360" s="53"/>
      <c r="S360" s="53"/>
      <c r="T360" s="53"/>
      <c r="U360" s="53"/>
      <c r="V360" s="53"/>
      <c r="W360" s="53"/>
      <c r="X360" s="53"/>
      <c r="Y360" s="53"/>
      <c r="Z360" s="53"/>
      <c r="AA360" s="53"/>
    </row>
    <row r="361" spans="1:27" x14ac:dyDescent="0.25">
      <c r="A361" s="53"/>
      <c r="B361" s="53"/>
      <c r="C361" s="53"/>
      <c r="D361" s="53"/>
      <c r="E361" s="53"/>
      <c r="F361" s="53"/>
      <c r="G361" s="53"/>
      <c r="H361" s="53"/>
      <c r="I361" s="53"/>
      <c r="J361" s="53"/>
      <c r="K361" s="53"/>
      <c r="L361" s="53"/>
      <c r="M361" s="53"/>
      <c r="N361" s="53"/>
      <c r="O361" s="53"/>
      <c r="P361" s="53"/>
      <c r="Q361" s="53"/>
      <c r="R361" s="53"/>
      <c r="S361" s="53"/>
      <c r="T361" s="53"/>
      <c r="U361" s="53"/>
      <c r="V361" s="53"/>
      <c r="W361" s="53"/>
      <c r="X361" s="53"/>
      <c r="Y361" s="53"/>
      <c r="Z361" s="53"/>
      <c r="AA361" s="53"/>
    </row>
    <row r="362" spans="1:27" x14ac:dyDescent="0.25">
      <c r="A362" s="53"/>
      <c r="B362" s="53"/>
      <c r="C362" s="53"/>
      <c r="D362" s="53"/>
      <c r="E362" s="53"/>
      <c r="F362" s="53"/>
      <c r="G362" s="53"/>
      <c r="H362" s="53"/>
      <c r="I362" s="53"/>
      <c r="J362" s="53"/>
      <c r="K362" s="53"/>
      <c r="L362" s="53"/>
      <c r="M362" s="53"/>
      <c r="N362" s="53"/>
      <c r="O362" s="53"/>
      <c r="P362" s="53"/>
      <c r="Q362" s="53"/>
      <c r="R362" s="53"/>
      <c r="S362" s="53"/>
      <c r="T362" s="53"/>
      <c r="U362" s="53"/>
      <c r="V362" s="53"/>
      <c r="W362" s="53"/>
      <c r="X362" s="53"/>
      <c r="Y362" s="53"/>
      <c r="Z362" s="53"/>
      <c r="AA362" s="53"/>
    </row>
    <row r="363" spans="1:27" x14ac:dyDescent="0.25">
      <c r="A363" s="53"/>
      <c r="B363" s="53"/>
      <c r="C363" s="53"/>
      <c r="D363" s="53"/>
      <c r="E363" s="53"/>
      <c r="F363" s="53"/>
      <c r="G363" s="53"/>
      <c r="H363" s="53"/>
      <c r="I363" s="53"/>
      <c r="J363" s="53"/>
      <c r="K363" s="53"/>
      <c r="L363" s="53"/>
      <c r="M363" s="53"/>
      <c r="N363" s="53"/>
      <c r="O363" s="53"/>
      <c r="P363" s="53"/>
      <c r="Q363" s="53"/>
      <c r="R363" s="53"/>
      <c r="S363" s="53"/>
      <c r="T363" s="53"/>
      <c r="U363" s="53"/>
      <c r="V363" s="53"/>
      <c r="W363" s="53"/>
      <c r="X363" s="53"/>
      <c r="Y363" s="53"/>
      <c r="Z363" s="53"/>
      <c r="AA363" s="53"/>
    </row>
    <row r="364" spans="1:27" x14ac:dyDescent="0.25">
      <c r="A364" s="53"/>
      <c r="B364" s="53"/>
      <c r="C364" s="53"/>
      <c r="D364" s="53"/>
      <c r="E364" s="53"/>
      <c r="F364" s="53"/>
      <c r="G364" s="53"/>
      <c r="H364" s="53"/>
      <c r="I364" s="53"/>
      <c r="J364" s="53"/>
      <c r="K364" s="53"/>
      <c r="L364" s="53"/>
      <c r="M364" s="53"/>
      <c r="N364" s="53"/>
      <c r="O364" s="53"/>
      <c r="P364" s="53"/>
      <c r="Q364" s="53"/>
      <c r="R364" s="53"/>
      <c r="S364" s="53"/>
      <c r="T364" s="53"/>
      <c r="U364" s="53"/>
      <c r="V364" s="53"/>
      <c r="W364" s="53"/>
      <c r="X364" s="53"/>
      <c r="Y364" s="53"/>
      <c r="Z364" s="53"/>
      <c r="AA364" s="53"/>
    </row>
    <row r="365" spans="1:27" x14ac:dyDescent="0.25">
      <c r="A365" s="53"/>
      <c r="B365" s="53"/>
      <c r="C365" s="53"/>
      <c r="D365" s="53"/>
      <c r="E365" s="53"/>
      <c r="F365" s="53"/>
      <c r="G365" s="53"/>
      <c r="H365" s="53"/>
      <c r="I365" s="53"/>
      <c r="J365" s="53"/>
      <c r="K365" s="53"/>
      <c r="L365" s="53"/>
      <c r="M365" s="53"/>
      <c r="N365" s="53"/>
      <c r="O365" s="53"/>
      <c r="P365" s="53"/>
      <c r="Q365" s="53"/>
      <c r="R365" s="53"/>
      <c r="S365" s="53"/>
      <c r="T365" s="53"/>
      <c r="U365" s="53"/>
      <c r="V365" s="53"/>
      <c r="W365" s="53"/>
      <c r="X365" s="53"/>
      <c r="Y365" s="53"/>
      <c r="Z365" s="53"/>
      <c r="AA365" s="53"/>
    </row>
    <row r="366" spans="1:27" x14ac:dyDescent="0.25">
      <c r="A366" s="53"/>
      <c r="B366" s="53"/>
      <c r="C366" s="53"/>
      <c r="D366" s="53"/>
      <c r="E366" s="53"/>
      <c r="F366" s="53"/>
      <c r="G366" s="53"/>
      <c r="H366" s="53"/>
      <c r="I366" s="53"/>
      <c r="J366" s="53"/>
      <c r="K366" s="53"/>
      <c r="L366" s="53"/>
      <c r="M366" s="53"/>
      <c r="N366" s="53"/>
      <c r="O366" s="53"/>
      <c r="P366" s="53"/>
      <c r="Q366" s="53"/>
      <c r="R366" s="53"/>
      <c r="S366" s="53"/>
      <c r="T366" s="53"/>
      <c r="U366" s="53"/>
      <c r="V366" s="53"/>
      <c r="W366" s="53"/>
      <c r="X366" s="53"/>
      <c r="Y366" s="53"/>
      <c r="Z366" s="53"/>
      <c r="AA366" s="53"/>
    </row>
    <row r="367" spans="1:27" x14ac:dyDescent="0.25">
      <c r="A367" s="53"/>
      <c r="B367" s="53"/>
      <c r="C367" s="53"/>
      <c r="D367" s="53"/>
      <c r="E367" s="53"/>
      <c r="F367" s="53"/>
      <c r="G367" s="53"/>
      <c r="H367" s="53"/>
      <c r="I367" s="53"/>
      <c r="J367" s="53"/>
      <c r="K367" s="53"/>
      <c r="L367" s="53"/>
      <c r="M367" s="53"/>
      <c r="N367" s="53"/>
      <c r="O367" s="53"/>
      <c r="P367" s="53"/>
      <c r="Q367" s="53"/>
      <c r="R367" s="53"/>
      <c r="S367" s="53"/>
      <c r="T367" s="53"/>
      <c r="U367" s="53"/>
      <c r="V367" s="53"/>
      <c r="W367" s="53"/>
      <c r="X367" s="53"/>
      <c r="Y367" s="53"/>
      <c r="Z367" s="53"/>
      <c r="AA367" s="53"/>
    </row>
    <row r="368" spans="1:27" x14ac:dyDescent="0.25">
      <c r="A368" s="53"/>
      <c r="B368" s="53"/>
      <c r="C368" s="53"/>
      <c r="D368" s="53"/>
      <c r="E368" s="53"/>
      <c r="F368" s="53"/>
      <c r="G368" s="53"/>
      <c r="H368" s="53"/>
      <c r="I368" s="53"/>
      <c r="J368" s="53"/>
      <c r="K368" s="53"/>
      <c r="L368" s="53"/>
      <c r="M368" s="53"/>
      <c r="N368" s="53"/>
      <c r="O368" s="53"/>
      <c r="P368" s="53"/>
      <c r="Q368" s="53"/>
      <c r="R368" s="53"/>
      <c r="S368" s="53"/>
      <c r="T368" s="53"/>
      <c r="U368" s="53"/>
      <c r="V368" s="53"/>
      <c r="W368" s="53"/>
      <c r="X368" s="53"/>
      <c r="Y368" s="53"/>
      <c r="Z368" s="53"/>
      <c r="AA368" s="53"/>
    </row>
    <row r="369" spans="1:27" x14ac:dyDescent="0.25">
      <c r="A369" s="53"/>
      <c r="B369" s="53"/>
      <c r="C369" s="53"/>
      <c r="D369" s="53"/>
      <c r="E369" s="53"/>
      <c r="F369" s="53"/>
      <c r="G369" s="53"/>
      <c r="H369" s="53"/>
      <c r="I369" s="53"/>
      <c r="J369" s="53"/>
      <c r="K369" s="53"/>
      <c r="L369" s="53"/>
      <c r="M369" s="53"/>
      <c r="N369" s="53"/>
      <c r="O369" s="53"/>
      <c r="P369" s="53"/>
      <c r="Q369" s="53"/>
      <c r="R369" s="53"/>
      <c r="S369" s="53"/>
      <c r="T369" s="53"/>
      <c r="U369" s="53"/>
      <c r="V369" s="53"/>
      <c r="W369" s="53"/>
      <c r="X369" s="53"/>
      <c r="Y369" s="53"/>
      <c r="Z369" s="53"/>
      <c r="AA369" s="53"/>
    </row>
    <row r="370" spans="1:27" x14ac:dyDescent="0.25">
      <c r="A370" s="53"/>
      <c r="B370" s="53"/>
      <c r="C370" s="53"/>
      <c r="D370" s="53"/>
      <c r="E370" s="53"/>
      <c r="F370" s="53"/>
      <c r="G370" s="53"/>
      <c r="H370" s="53"/>
      <c r="I370" s="53"/>
      <c r="J370" s="53"/>
      <c r="K370" s="53"/>
      <c r="L370" s="53"/>
      <c r="M370" s="53"/>
      <c r="N370" s="53"/>
      <c r="O370" s="53"/>
      <c r="P370" s="53"/>
      <c r="Q370" s="53"/>
      <c r="R370" s="53"/>
      <c r="S370" s="53"/>
      <c r="T370" s="53"/>
      <c r="U370" s="53"/>
      <c r="V370" s="53"/>
      <c r="W370" s="53"/>
      <c r="X370" s="53"/>
      <c r="Y370" s="53"/>
      <c r="Z370" s="53"/>
      <c r="AA370" s="53"/>
    </row>
    <row r="371" spans="1:27" x14ac:dyDescent="0.25">
      <c r="A371" s="53"/>
      <c r="B371" s="53"/>
      <c r="C371" s="53"/>
      <c r="D371" s="53"/>
      <c r="E371" s="53"/>
      <c r="F371" s="53"/>
      <c r="G371" s="53"/>
      <c r="H371" s="53"/>
      <c r="I371" s="53"/>
      <c r="J371" s="53"/>
      <c r="K371" s="53"/>
      <c r="L371" s="53"/>
      <c r="M371" s="53"/>
      <c r="N371" s="53"/>
      <c r="O371" s="53"/>
      <c r="P371" s="53"/>
      <c r="Q371" s="53"/>
      <c r="R371" s="53"/>
      <c r="S371" s="53"/>
      <c r="T371" s="53"/>
      <c r="U371" s="53"/>
      <c r="V371" s="53"/>
      <c r="W371" s="53"/>
      <c r="X371" s="53"/>
      <c r="Y371" s="53"/>
      <c r="Z371" s="53"/>
      <c r="AA371" s="53"/>
    </row>
    <row r="372" spans="1:27" x14ac:dyDescent="0.25">
      <c r="A372" s="53"/>
      <c r="B372" s="53"/>
      <c r="C372" s="53"/>
      <c r="D372" s="53"/>
      <c r="E372" s="53"/>
      <c r="F372" s="53"/>
      <c r="G372" s="53"/>
      <c r="H372" s="53"/>
      <c r="I372" s="53"/>
      <c r="J372" s="53"/>
      <c r="K372" s="53"/>
      <c r="L372" s="53"/>
      <c r="M372" s="53"/>
      <c r="N372" s="53"/>
      <c r="O372" s="53"/>
      <c r="P372" s="53"/>
      <c r="Q372" s="53"/>
      <c r="R372" s="53"/>
      <c r="S372" s="53"/>
      <c r="T372" s="53"/>
      <c r="U372" s="53"/>
      <c r="V372" s="53"/>
      <c r="W372" s="53"/>
      <c r="X372" s="53"/>
      <c r="Y372" s="53"/>
      <c r="Z372" s="53"/>
      <c r="AA372" s="53"/>
    </row>
    <row r="373" spans="1:27" x14ac:dyDescent="0.25">
      <c r="A373" s="53"/>
      <c r="B373" s="53"/>
      <c r="C373" s="53"/>
      <c r="D373" s="53"/>
      <c r="E373" s="53"/>
      <c r="F373" s="53"/>
      <c r="G373" s="53"/>
      <c r="H373" s="53"/>
      <c r="I373" s="53"/>
      <c r="J373" s="53"/>
      <c r="K373" s="53"/>
      <c r="L373" s="53"/>
      <c r="M373" s="53"/>
      <c r="N373" s="53"/>
      <c r="O373" s="53"/>
      <c r="P373" s="53"/>
      <c r="Q373" s="53"/>
      <c r="R373" s="53"/>
      <c r="S373" s="53"/>
      <c r="T373" s="53"/>
      <c r="U373" s="53"/>
      <c r="V373" s="53"/>
      <c r="W373" s="53"/>
      <c r="X373" s="53"/>
      <c r="Y373" s="53"/>
      <c r="Z373" s="53"/>
      <c r="AA373" s="53"/>
    </row>
    <row r="374" spans="1:27" x14ac:dyDescent="0.25">
      <c r="A374" s="53"/>
      <c r="B374" s="53"/>
      <c r="C374" s="53"/>
      <c r="D374" s="53"/>
      <c r="E374" s="53"/>
      <c r="F374" s="53"/>
      <c r="G374" s="53"/>
      <c r="H374" s="53"/>
      <c r="I374" s="53"/>
      <c r="J374" s="53"/>
      <c r="K374" s="53"/>
      <c r="L374" s="53"/>
      <c r="M374" s="53"/>
      <c r="N374" s="53"/>
      <c r="O374" s="53"/>
      <c r="P374" s="53"/>
      <c r="Q374" s="53"/>
      <c r="R374" s="53"/>
      <c r="S374" s="53"/>
      <c r="T374" s="53"/>
      <c r="U374" s="53"/>
      <c r="V374" s="53"/>
      <c r="W374" s="53"/>
      <c r="X374" s="53"/>
      <c r="Y374" s="53"/>
      <c r="Z374" s="53"/>
      <c r="AA374" s="53"/>
    </row>
    <row r="375" spans="1:27" x14ac:dyDescent="0.25">
      <c r="A375" s="53"/>
      <c r="B375" s="53"/>
      <c r="C375" s="53"/>
      <c r="D375" s="53"/>
      <c r="E375" s="53"/>
      <c r="F375" s="53"/>
      <c r="G375" s="53"/>
      <c r="H375" s="53"/>
      <c r="I375" s="53"/>
      <c r="J375" s="53"/>
      <c r="K375" s="53"/>
      <c r="L375" s="53"/>
      <c r="M375" s="53"/>
      <c r="N375" s="53"/>
      <c r="O375" s="53"/>
      <c r="P375" s="53"/>
      <c r="Q375" s="53"/>
      <c r="R375" s="53"/>
      <c r="S375" s="53"/>
      <c r="T375" s="53"/>
      <c r="U375" s="53"/>
      <c r="V375" s="53"/>
      <c r="W375" s="53"/>
      <c r="X375" s="53"/>
      <c r="Y375" s="53"/>
      <c r="Z375" s="53"/>
      <c r="AA375" s="53"/>
    </row>
    <row r="376" spans="1:27" x14ac:dyDescent="0.25">
      <c r="A376" s="53"/>
      <c r="B376" s="53"/>
      <c r="C376" s="53"/>
      <c r="D376" s="53"/>
      <c r="E376" s="53"/>
      <c r="F376" s="53"/>
      <c r="G376" s="53"/>
      <c r="H376" s="53"/>
      <c r="I376" s="53"/>
      <c r="J376" s="53"/>
      <c r="K376" s="53"/>
      <c r="L376" s="53"/>
      <c r="M376" s="53"/>
      <c r="N376" s="53"/>
      <c r="O376" s="53"/>
      <c r="P376" s="53"/>
      <c r="Q376" s="53"/>
      <c r="R376" s="53"/>
      <c r="S376" s="53"/>
      <c r="T376" s="53"/>
      <c r="U376" s="53"/>
      <c r="V376" s="53"/>
      <c r="W376" s="53"/>
      <c r="X376" s="53"/>
      <c r="Y376" s="53"/>
      <c r="Z376" s="53"/>
      <c r="AA376" s="53"/>
    </row>
    <row r="377" spans="1:27" x14ac:dyDescent="0.25">
      <c r="A377" s="53"/>
      <c r="B377" s="53"/>
      <c r="C377" s="53"/>
      <c r="D377" s="53"/>
      <c r="E377" s="53"/>
      <c r="F377" s="53"/>
      <c r="G377" s="53"/>
      <c r="H377" s="53"/>
      <c r="I377" s="53"/>
      <c r="J377" s="53"/>
      <c r="K377" s="53"/>
      <c r="L377" s="53"/>
      <c r="M377" s="53"/>
      <c r="N377" s="53"/>
      <c r="O377" s="53"/>
      <c r="P377" s="53"/>
      <c r="Q377" s="53"/>
      <c r="R377" s="53"/>
      <c r="S377" s="53"/>
      <c r="T377" s="53"/>
      <c r="U377" s="53"/>
      <c r="V377" s="53"/>
      <c r="W377" s="53"/>
      <c r="X377" s="53"/>
      <c r="Y377" s="53"/>
      <c r="Z377" s="53"/>
      <c r="AA377" s="53"/>
    </row>
    <row r="378" spans="1:27" x14ac:dyDescent="0.25">
      <c r="A378" s="53"/>
      <c r="B378" s="53"/>
      <c r="C378" s="53"/>
      <c r="D378" s="53"/>
      <c r="E378" s="53"/>
      <c r="F378" s="53"/>
      <c r="G378" s="53"/>
      <c r="H378" s="53"/>
      <c r="I378" s="53"/>
      <c r="J378" s="53"/>
      <c r="K378" s="53"/>
      <c r="L378" s="53"/>
      <c r="M378" s="53"/>
      <c r="N378" s="53"/>
      <c r="O378" s="53"/>
      <c r="P378" s="53"/>
      <c r="Q378" s="53"/>
      <c r="R378" s="53"/>
      <c r="S378" s="53"/>
      <c r="T378" s="53"/>
      <c r="U378" s="53"/>
      <c r="V378" s="53"/>
      <c r="W378" s="53"/>
      <c r="X378" s="53"/>
      <c r="Y378" s="53"/>
      <c r="Z378" s="53"/>
      <c r="AA378" s="53"/>
    </row>
    <row r="379" spans="1:27" x14ac:dyDescent="0.25">
      <c r="A379" s="53"/>
      <c r="B379" s="53"/>
      <c r="C379" s="53"/>
      <c r="D379" s="53"/>
      <c r="E379" s="53"/>
      <c r="F379" s="53"/>
      <c r="G379" s="53"/>
      <c r="H379" s="53"/>
      <c r="I379" s="53"/>
      <c r="J379" s="53"/>
      <c r="K379" s="53"/>
      <c r="L379" s="53"/>
      <c r="M379" s="53"/>
      <c r="N379" s="53"/>
      <c r="O379" s="53"/>
      <c r="P379" s="53"/>
      <c r="Q379" s="53"/>
      <c r="R379" s="53"/>
      <c r="S379" s="53"/>
      <c r="T379" s="53"/>
      <c r="U379" s="53"/>
      <c r="V379" s="53"/>
      <c r="W379" s="53"/>
      <c r="X379" s="53"/>
      <c r="Y379" s="53"/>
      <c r="Z379" s="53"/>
      <c r="AA379" s="53"/>
    </row>
    <row r="380" spans="1:27" x14ac:dyDescent="0.25">
      <c r="A380" s="53"/>
      <c r="B380" s="53"/>
      <c r="C380" s="53"/>
      <c r="D380" s="53"/>
      <c r="E380" s="53"/>
      <c r="F380" s="53"/>
      <c r="G380" s="53"/>
      <c r="H380" s="53"/>
      <c r="I380" s="53"/>
      <c r="J380" s="53"/>
      <c r="K380" s="53"/>
      <c r="L380" s="53"/>
      <c r="M380" s="53"/>
      <c r="N380" s="53"/>
      <c r="O380" s="53"/>
      <c r="P380" s="53"/>
      <c r="Q380" s="53"/>
      <c r="R380" s="53"/>
      <c r="S380" s="53"/>
      <c r="T380" s="53"/>
      <c r="U380" s="53"/>
      <c r="V380" s="53"/>
      <c r="W380" s="53"/>
      <c r="X380" s="53"/>
      <c r="Y380" s="53"/>
      <c r="Z380" s="53"/>
      <c r="AA380" s="53"/>
    </row>
    <row r="381" spans="1:27" x14ac:dyDescent="0.25">
      <c r="A381" s="53"/>
      <c r="B381" s="53"/>
      <c r="C381" s="53"/>
      <c r="D381" s="53"/>
      <c r="E381" s="53"/>
      <c r="F381" s="53"/>
      <c r="G381" s="53"/>
      <c r="H381" s="53"/>
      <c r="I381" s="53"/>
      <c r="J381" s="53"/>
      <c r="K381" s="53"/>
      <c r="L381" s="53"/>
      <c r="M381" s="53"/>
      <c r="N381" s="53"/>
      <c r="O381" s="53"/>
      <c r="P381" s="53"/>
      <c r="Q381" s="53"/>
      <c r="R381" s="53"/>
      <c r="S381" s="53"/>
      <c r="T381" s="53"/>
      <c r="U381" s="53"/>
      <c r="V381" s="53"/>
      <c r="W381" s="53"/>
      <c r="X381" s="53"/>
      <c r="Y381" s="53"/>
      <c r="Z381" s="53"/>
      <c r="AA381" s="53"/>
    </row>
    <row r="382" spans="1:27" x14ac:dyDescent="0.25">
      <c r="A382" s="53"/>
      <c r="B382" s="53"/>
      <c r="C382" s="53"/>
      <c r="D382" s="53"/>
      <c r="E382" s="53"/>
      <c r="F382" s="53"/>
      <c r="G382" s="53"/>
      <c r="H382" s="53"/>
      <c r="I382" s="53"/>
      <c r="J382" s="53"/>
      <c r="K382" s="53"/>
      <c r="L382" s="53"/>
      <c r="M382" s="53"/>
      <c r="N382" s="53"/>
      <c r="O382" s="53"/>
      <c r="P382" s="53"/>
      <c r="Q382" s="53"/>
      <c r="R382" s="53"/>
      <c r="S382" s="53"/>
      <c r="T382" s="53"/>
      <c r="U382" s="53"/>
      <c r="V382" s="53"/>
      <c r="W382" s="53"/>
      <c r="X382" s="53"/>
      <c r="Y382" s="53"/>
      <c r="Z382" s="53"/>
      <c r="AA382" s="53"/>
    </row>
    <row r="383" spans="1:27" x14ac:dyDescent="0.25">
      <c r="A383" s="53"/>
      <c r="B383" s="53"/>
      <c r="C383" s="53"/>
      <c r="D383" s="53"/>
      <c r="E383" s="53"/>
      <c r="F383" s="53"/>
      <c r="G383" s="53"/>
      <c r="H383" s="53"/>
      <c r="I383" s="53"/>
      <c r="J383" s="53"/>
      <c r="K383" s="53"/>
      <c r="L383" s="53"/>
      <c r="M383" s="53"/>
      <c r="N383" s="53"/>
      <c r="O383" s="53"/>
      <c r="P383" s="53"/>
      <c r="Q383" s="53"/>
      <c r="R383" s="53"/>
      <c r="S383" s="53"/>
      <c r="T383" s="53"/>
      <c r="U383" s="53"/>
      <c r="V383" s="53"/>
      <c r="W383" s="53"/>
      <c r="X383" s="53"/>
      <c r="Y383" s="53"/>
      <c r="Z383" s="53"/>
      <c r="AA383" s="53"/>
    </row>
    <row r="384" spans="1:27" x14ac:dyDescent="0.25">
      <c r="A384" s="53"/>
      <c r="B384" s="53"/>
      <c r="C384" s="53"/>
      <c r="D384" s="53"/>
      <c r="E384" s="53"/>
      <c r="F384" s="53"/>
      <c r="G384" s="53"/>
      <c r="H384" s="53"/>
      <c r="I384" s="53"/>
      <c r="J384" s="53"/>
      <c r="K384" s="53"/>
      <c r="L384" s="53"/>
      <c r="M384" s="53"/>
      <c r="N384" s="53"/>
      <c r="O384" s="53"/>
      <c r="P384" s="53"/>
      <c r="Q384" s="53"/>
      <c r="R384" s="53"/>
      <c r="S384" s="53"/>
      <c r="T384" s="53"/>
      <c r="U384" s="53"/>
      <c r="V384" s="53"/>
      <c r="W384" s="53"/>
      <c r="X384" s="53"/>
      <c r="Y384" s="53"/>
      <c r="Z384" s="53"/>
      <c r="AA384" s="53"/>
    </row>
    <row r="385" spans="1:27" x14ac:dyDescent="0.25">
      <c r="A385" s="53"/>
      <c r="B385" s="53"/>
      <c r="C385" s="53"/>
      <c r="D385" s="53"/>
      <c r="E385" s="53"/>
      <c r="F385" s="53"/>
      <c r="G385" s="53"/>
      <c r="H385" s="53"/>
      <c r="I385" s="53"/>
      <c r="J385" s="53"/>
      <c r="K385" s="53"/>
      <c r="L385" s="53"/>
      <c r="M385" s="53"/>
      <c r="N385" s="53"/>
      <c r="O385" s="53"/>
      <c r="P385" s="53"/>
      <c r="Q385" s="53"/>
      <c r="R385" s="53"/>
      <c r="S385" s="53"/>
      <c r="T385" s="53"/>
      <c r="U385" s="53"/>
      <c r="V385" s="53"/>
      <c r="W385" s="53"/>
      <c r="X385" s="53"/>
      <c r="Y385" s="53"/>
      <c r="Z385" s="53"/>
      <c r="AA385" s="53"/>
    </row>
    <row r="386" spans="1:27" x14ac:dyDescent="0.25">
      <c r="A386" s="53"/>
      <c r="B386" s="53"/>
      <c r="C386" s="53"/>
      <c r="D386" s="53"/>
      <c r="E386" s="53"/>
      <c r="F386" s="53"/>
      <c r="G386" s="53"/>
      <c r="H386" s="53"/>
      <c r="I386" s="53"/>
      <c r="J386" s="53"/>
      <c r="K386" s="53"/>
      <c r="L386" s="53"/>
      <c r="M386" s="53"/>
      <c r="N386" s="53"/>
      <c r="O386" s="53"/>
      <c r="P386" s="53"/>
      <c r="Q386" s="53"/>
      <c r="R386" s="53"/>
      <c r="S386" s="53"/>
      <c r="T386" s="53"/>
      <c r="U386" s="53"/>
      <c r="V386" s="53"/>
      <c r="W386" s="53"/>
      <c r="X386" s="53"/>
      <c r="Y386" s="53"/>
      <c r="Z386" s="53"/>
      <c r="AA386" s="53"/>
    </row>
    <row r="387" spans="1:27" x14ac:dyDescent="0.25">
      <c r="A387" s="53"/>
      <c r="B387" s="53"/>
      <c r="C387" s="53"/>
      <c r="D387" s="53"/>
      <c r="E387" s="53"/>
      <c r="F387" s="53"/>
      <c r="G387" s="53"/>
      <c r="H387" s="53"/>
      <c r="I387" s="53"/>
      <c r="J387" s="53"/>
      <c r="K387" s="53"/>
      <c r="L387" s="53"/>
      <c r="M387" s="53"/>
      <c r="N387" s="53"/>
      <c r="O387" s="53"/>
      <c r="P387" s="53"/>
      <c r="Q387" s="53"/>
      <c r="R387" s="53"/>
      <c r="S387" s="53"/>
      <c r="T387" s="53"/>
      <c r="U387" s="53"/>
      <c r="V387" s="53"/>
      <c r="W387" s="53"/>
      <c r="X387" s="53"/>
      <c r="Y387" s="53"/>
      <c r="Z387" s="53"/>
      <c r="AA387" s="53"/>
    </row>
    <row r="388" spans="1:27" x14ac:dyDescent="0.25">
      <c r="A388" s="53"/>
      <c r="B388" s="53"/>
      <c r="C388" s="53"/>
      <c r="D388" s="53"/>
      <c r="E388" s="53"/>
      <c r="F388" s="53"/>
      <c r="G388" s="53"/>
      <c r="H388" s="53"/>
      <c r="I388" s="53"/>
      <c r="J388" s="53"/>
      <c r="K388" s="53"/>
      <c r="L388" s="53"/>
      <c r="M388" s="53"/>
      <c r="N388" s="53"/>
      <c r="O388" s="53"/>
      <c r="P388" s="53"/>
      <c r="Q388" s="53"/>
      <c r="R388" s="53"/>
      <c r="S388" s="53"/>
      <c r="T388" s="53"/>
      <c r="U388" s="53"/>
      <c r="V388" s="53"/>
      <c r="W388" s="53"/>
      <c r="X388" s="53"/>
      <c r="Y388" s="53"/>
      <c r="Z388" s="53"/>
      <c r="AA388" s="53"/>
    </row>
    <row r="389" spans="1:27" x14ac:dyDescent="0.25">
      <c r="A389" s="53"/>
      <c r="B389" s="53"/>
      <c r="C389" s="53"/>
      <c r="D389" s="53"/>
      <c r="E389" s="53"/>
      <c r="F389" s="53"/>
      <c r="G389" s="53"/>
      <c r="H389" s="53"/>
      <c r="I389" s="53"/>
      <c r="J389" s="53"/>
      <c r="K389" s="53"/>
      <c r="L389" s="53"/>
      <c r="M389" s="53"/>
      <c r="N389" s="53"/>
      <c r="O389" s="53"/>
      <c r="P389" s="53"/>
      <c r="Q389" s="53"/>
      <c r="R389" s="53"/>
      <c r="S389" s="53"/>
      <c r="T389" s="53"/>
      <c r="U389" s="53"/>
      <c r="V389" s="53"/>
      <c r="W389" s="53"/>
      <c r="X389" s="53"/>
      <c r="Y389" s="53"/>
      <c r="Z389" s="53"/>
      <c r="AA389" s="53"/>
    </row>
    <row r="390" spans="1:27" x14ac:dyDescent="0.25">
      <c r="A390" s="53"/>
      <c r="B390" s="53"/>
      <c r="C390" s="53"/>
      <c r="D390" s="53"/>
      <c r="E390" s="53"/>
      <c r="F390" s="53"/>
      <c r="G390" s="53"/>
      <c r="H390" s="53"/>
      <c r="I390" s="53"/>
      <c r="J390" s="53"/>
      <c r="K390" s="53"/>
      <c r="L390" s="53"/>
      <c r="M390" s="53"/>
      <c r="N390" s="53"/>
      <c r="O390" s="53"/>
      <c r="P390" s="53"/>
      <c r="Q390" s="53"/>
      <c r="R390" s="53"/>
      <c r="S390" s="53"/>
      <c r="T390" s="53"/>
      <c r="U390" s="53"/>
      <c r="V390" s="53"/>
      <c r="W390" s="53"/>
      <c r="X390" s="53"/>
      <c r="Y390" s="53"/>
      <c r="Z390" s="53"/>
      <c r="AA390" s="53"/>
    </row>
    <row r="391" spans="1:27" x14ac:dyDescent="0.25">
      <c r="A391" s="53"/>
      <c r="B391" s="53"/>
      <c r="C391" s="53"/>
      <c r="D391" s="53"/>
      <c r="E391" s="53"/>
      <c r="F391" s="53"/>
      <c r="G391" s="53"/>
      <c r="H391" s="53"/>
      <c r="I391" s="53"/>
      <c r="J391" s="53"/>
      <c r="K391" s="53"/>
      <c r="L391" s="53"/>
      <c r="M391" s="53"/>
      <c r="N391" s="53"/>
      <c r="O391" s="53"/>
      <c r="P391" s="53"/>
      <c r="Q391" s="53"/>
      <c r="R391" s="53"/>
      <c r="S391" s="53"/>
      <c r="T391" s="53"/>
      <c r="U391" s="53"/>
      <c r="V391" s="53"/>
      <c r="W391" s="53"/>
      <c r="X391" s="53"/>
      <c r="Y391" s="53"/>
      <c r="Z391" s="53"/>
      <c r="AA391" s="53"/>
    </row>
    <row r="392" spans="1:27" x14ac:dyDescent="0.25">
      <c r="A392" s="53"/>
      <c r="B392" s="53"/>
      <c r="C392" s="53"/>
      <c r="D392" s="53"/>
      <c r="E392" s="53"/>
      <c r="F392" s="53"/>
      <c r="G392" s="53"/>
      <c r="H392" s="53"/>
      <c r="I392" s="53"/>
      <c r="J392" s="53"/>
      <c r="K392" s="53"/>
      <c r="L392" s="53"/>
      <c r="M392" s="53"/>
      <c r="N392" s="53"/>
      <c r="O392" s="53"/>
      <c r="P392" s="53"/>
      <c r="Q392" s="53"/>
      <c r="R392" s="53"/>
      <c r="S392" s="53"/>
      <c r="T392" s="53"/>
      <c r="U392" s="53"/>
      <c r="V392" s="53"/>
      <c r="W392" s="53"/>
      <c r="X392" s="53"/>
      <c r="Y392" s="53"/>
      <c r="Z392" s="53"/>
      <c r="AA392" s="53"/>
    </row>
    <row r="393" spans="1:27" x14ac:dyDescent="0.25">
      <c r="A393" s="53"/>
      <c r="B393" s="53"/>
      <c r="C393" s="53"/>
      <c r="D393" s="53"/>
      <c r="E393" s="53"/>
      <c r="F393" s="53"/>
      <c r="G393" s="53"/>
      <c r="H393" s="53"/>
      <c r="I393" s="53"/>
      <c r="J393" s="53"/>
      <c r="K393" s="53"/>
      <c r="L393" s="53"/>
      <c r="M393" s="53"/>
      <c r="N393" s="53"/>
      <c r="O393" s="53"/>
      <c r="P393" s="53"/>
      <c r="Q393" s="53"/>
      <c r="R393" s="53"/>
      <c r="S393" s="53"/>
      <c r="T393" s="53"/>
      <c r="U393" s="53"/>
      <c r="V393" s="53"/>
      <c r="W393" s="53"/>
      <c r="X393" s="53"/>
      <c r="Y393" s="53"/>
      <c r="Z393" s="53"/>
      <c r="AA393" s="53"/>
    </row>
    <row r="394" spans="1:27" x14ac:dyDescent="0.25">
      <c r="A394" s="53"/>
      <c r="B394" s="53"/>
      <c r="C394" s="53"/>
      <c r="D394" s="53"/>
      <c r="E394" s="53"/>
      <c r="F394" s="53"/>
      <c r="G394" s="53"/>
      <c r="H394" s="53"/>
      <c r="I394" s="53"/>
      <c r="J394" s="53"/>
      <c r="K394" s="53"/>
      <c r="L394" s="53"/>
      <c r="M394" s="53"/>
      <c r="N394" s="53"/>
      <c r="O394" s="53"/>
      <c r="P394" s="53"/>
      <c r="Q394" s="53"/>
      <c r="R394" s="53"/>
      <c r="S394" s="53"/>
      <c r="T394" s="53"/>
      <c r="U394" s="53"/>
      <c r="V394" s="53"/>
      <c r="W394" s="53"/>
      <c r="X394" s="53"/>
      <c r="Y394" s="53"/>
      <c r="Z394" s="53"/>
      <c r="AA394" s="53"/>
    </row>
    <row r="395" spans="1:27" x14ac:dyDescent="0.25">
      <c r="A395" s="53"/>
      <c r="B395" s="53"/>
      <c r="C395" s="53"/>
      <c r="D395" s="53"/>
      <c r="E395" s="53"/>
      <c r="F395" s="53"/>
      <c r="G395" s="53"/>
      <c r="H395" s="53"/>
      <c r="I395" s="53"/>
      <c r="J395" s="53"/>
      <c r="K395" s="53"/>
      <c r="L395" s="53"/>
      <c r="M395" s="53"/>
      <c r="N395" s="53"/>
      <c r="O395" s="53"/>
      <c r="P395" s="53"/>
      <c r="Q395" s="53"/>
      <c r="R395" s="53"/>
      <c r="S395" s="53"/>
      <c r="T395" s="53"/>
      <c r="U395" s="53"/>
      <c r="V395" s="53"/>
      <c r="W395" s="53"/>
      <c r="X395" s="53"/>
      <c r="Y395" s="53"/>
      <c r="Z395" s="53"/>
      <c r="AA395" s="53"/>
    </row>
    <row r="396" spans="1:27" x14ac:dyDescent="0.25">
      <c r="A396" s="53"/>
      <c r="B396" s="53"/>
      <c r="C396" s="53"/>
      <c r="D396" s="53"/>
      <c r="E396" s="53"/>
      <c r="F396" s="53"/>
      <c r="G396" s="53"/>
      <c r="H396" s="53"/>
      <c r="I396" s="53"/>
      <c r="J396" s="53"/>
      <c r="K396" s="53"/>
      <c r="L396" s="53"/>
      <c r="M396" s="53"/>
      <c r="N396" s="53"/>
      <c r="O396" s="53"/>
      <c r="P396" s="53"/>
      <c r="Q396" s="53"/>
      <c r="R396" s="53"/>
      <c r="S396" s="53"/>
      <c r="T396" s="53"/>
      <c r="U396" s="53"/>
      <c r="V396" s="53"/>
      <c r="W396" s="53"/>
      <c r="X396" s="53"/>
      <c r="Y396" s="53"/>
      <c r="Z396" s="53"/>
      <c r="AA396" s="53"/>
    </row>
    <row r="397" spans="1:27" x14ac:dyDescent="0.25">
      <c r="A397" s="53"/>
      <c r="B397" s="53"/>
      <c r="C397" s="53"/>
      <c r="D397" s="53"/>
      <c r="E397" s="53"/>
      <c r="F397" s="53"/>
      <c r="G397" s="53"/>
      <c r="H397" s="53"/>
      <c r="I397" s="53"/>
      <c r="J397" s="53"/>
      <c r="K397" s="53"/>
      <c r="L397" s="53"/>
      <c r="M397" s="53"/>
      <c r="N397" s="53"/>
      <c r="O397" s="53"/>
      <c r="P397" s="53"/>
      <c r="Q397" s="53"/>
      <c r="R397" s="53"/>
      <c r="S397" s="53"/>
      <c r="T397" s="53"/>
      <c r="U397" s="53"/>
      <c r="V397" s="53"/>
      <c r="W397" s="53"/>
      <c r="X397" s="53"/>
      <c r="Y397" s="53"/>
      <c r="Z397" s="53"/>
      <c r="AA397" s="53"/>
    </row>
    <row r="398" spans="1:27" x14ac:dyDescent="0.25">
      <c r="A398" s="53"/>
      <c r="B398" s="53"/>
      <c r="C398" s="53"/>
      <c r="D398" s="53"/>
      <c r="E398" s="53"/>
      <c r="F398" s="53"/>
      <c r="G398" s="53"/>
      <c r="H398" s="53"/>
      <c r="I398" s="53"/>
      <c r="J398" s="53"/>
      <c r="K398" s="53"/>
      <c r="L398" s="53"/>
      <c r="M398" s="53"/>
      <c r="N398" s="53"/>
      <c r="O398" s="53"/>
      <c r="P398" s="53"/>
      <c r="Q398" s="53"/>
      <c r="R398" s="53"/>
      <c r="S398" s="53"/>
      <c r="T398" s="53"/>
      <c r="U398" s="53"/>
      <c r="V398" s="53"/>
      <c r="W398" s="53"/>
      <c r="X398" s="53"/>
      <c r="Y398" s="53"/>
      <c r="Z398" s="53"/>
      <c r="AA398" s="53"/>
    </row>
    <row r="399" spans="1:27" x14ac:dyDescent="0.25">
      <c r="A399" s="53"/>
      <c r="B399" s="53"/>
      <c r="C399" s="53"/>
      <c r="D399" s="53"/>
      <c r="E399" s="53"/>
      <c r="F399" s="53"/>
      <c r="G399" s="53"/>
      <c r="H399" s="53"/>
      <c r="I399" s="53"/>
      <c r="J399" s="53"/>
      <c r="K399" s="53"/>
      <c r="L399" s="53"/>
      <c r="M399" s="53"/>
      <c r="N399" s="53"/>
      <c r="O399" s="53"/>
      <c r="P399" s="53"/>
      <c r="Q399" s="53"/>
      <c r="R399" s="53"/>
      <c r="S399" s="53"/>
      <c r="T399" s="53"/>
      <c r="U399" s="53"/>
      <c r="V399" s="53"/>
      <c r="W399" s="53"/>
      <c r="X399" s="53"/>
      <c r="Y399" s="53"/>
      <c r="Z399" s="53"/>
      <c r="AA399" s="53"/>
    </row>
    <row r="400" spans="1:27" x14ac:dyDescent="0.25">
      <c r="A400" s="53"/>
      <c r="B400" s="53"/>
      <c r="C400" s="53"/>
      <c r="D400" s="53"/>
      <c r="E400" s="53"/>
      <c r="F400" s="53"/>
      <c r="G400" s="53"/>
      <c r="H400" s="53"/>
      <c r="I400" s="53"/>
      <c r="J400" s="53"/>
      <c r="K400" s="53"/>
      <c r="L400" s="53"/>
      <c r="M400" s="53"/>
      <c r="N400" s="53"/>
      <c r="O400" s="53"/>
      <c r="P400" s="53"/>
      <c r="Q400" s="53"/>
      <c r="R400" s="53"/>
      <c r="S400" s="53"/>
      <c r="T400" s="53"/>
      <c r="U400" s="53"/>
      <c r="V400" s="53"/>
      <c r="W400" s="53"/>
      <c r="X400" s="53"/>
      <c r="Y400" s="53"/>
      <c r="Z400" s="53"/>
      <c r="AA400" s="53"/>
    </row>
    <row r="401" spans="1:27" x14ac:dyDescent="0.25">
      <c r="A401" s="53"/>
      <c r="B401" s="53"/>
      <c r="C401" s="53"/>
      <c r="D401" s="53"/>
      <c r="E401" s="53"/>
      <c r="F401" s="53"/>
      <c r="G401" s="53"/>
      <c r="H401" s="53"/>
      <c r="I401" s="53"/>
      <c r="J401" s="53"/>
      <c r="K401" s="53"/>
      <c r="L401" s="53"/>
      <c r="M401" s="53"/>
      <c r="N401" s="53"/>
      <c r="O401" s="53"/>
      <c r="P401" s="53"/>
      <c r="Q401" s="53"/>
      <c r="R401" s="53"/>
      <c r="S401" s="53"/>
      <c r="T401" s="53"/>
      <c r="U401" s="53"/>
      <c r="V401" s="53"/>
      <c r="W401" s="53"/>
      <c r="X401" s="53"/>
      <c r="Y401" s="53"/>
      <c r="Z401" s="53"/>
      <c r="AA401" s="53"/>
    </row>
    <row r="402" spans="1:27" x14ac:dyDescent="0.25">
      <c r="A402" s="53"/>
      <c r="B402" s="53"/>
      <c r="C402" s="53"/>
      <c r="D402" s="53"/>
      <c r="E402" s="53"/>
      <c r="F402" s="53"/>
      <c r="G402" s="53"/>
      <c r="H402" s="53"/>
      <c r="I402" s="53"/>
      <c r="J402" s="53"/>
      <c r="K402" s="53"/>
      <c r="L402" s="53"/>
      <c r="M402" s="53"/>
      <c r="N402" s="53"/>
      <c r="O402" s="53"/>
      <c r="P402" s="53"/>
      <c r="Q402" s="53"/>
      <c r="R402" s="53"/>
      <c r="S402" s="53"/>
      <c r="T402" s="53"/>
      <c r="U402" s="53"/>
      <c r="V402" s="53"/>
      <c r="W402" s="53"/>
      <c r="X402" s="53"/>
      <c r="Y402" s="53"/>
      <c r="Z402" s="53"/>
      <c r="AA402" s="53"/>
    </row>
    <row r="403" spans="1:27" x14ac:dyDescent="0.25">
      <c r="A403" s="53"/>
      <c r="B403" s="53"/>
      <c r="C403" s="53"/>
      <c r="D403" s="53"/>
      <c r="E403" s="53"/>
      <c r="F403" s="53"/>
      <c r="G403" s="53"/>
      <c r="H403" s="53"/>
      <c r="I403" s="53"/>
      <c r="J403" s="53"/>
      <c r="K403" s="53"/>
      <c r="L403" s="53"/>
      <c r="M403" s="53"/>
      <c r="N403" s="53"/>
      <c r="O403" s="53"/>
      <c r="P403" s="53"/>
      <c r="Q403" s="53"/>
      <c r="R403" s="53"/>
      <c r="S403" s="53"/>
      <c r="T403" s="53"/>
      <c r="U403" s="53"/>
      <c r="V403" s="53"/>
      <c r="W403" s="53"/>
      <c r="X403" s="53"/>
      <c r="Y403" s="53"/>
      <c r="Z403" s="53"/>
      <c r="AA403" s="53"/>
    </row>
    <row r="404" spans="1:27" x14ac:dyDescent="0.25">
      <c r="A404" s="53"/>
      <c r="B404" s="53"/>
      <c r="C404" s="53"/>
      <c r="D404" s="53"/>
      <c r="E404" s="53"/>
      <c r="F404" s="53"/>
      <c r="G404" s="53"/>
      <c r="H404" s="53"/>
      <c r="I404" s="53"/>
      <c r="J404" s="53"/>
      <c r="K404" s="53"/>
      <c r="L404" s="53"/>
      <c r="M404" s="53"/>
      <c r="N404" s="53"/>
      <c r="O404" s="53"/>
      <c r="P404" s="53"/>
      <c r="Q404" s="53"/>
      <c r="R404" s="53"/>
      <c r="S404" s="53"/>
      <c r="T404" s="53"/>
      <c r="U404" s="53"/>
      <c r="V404" s="53"/>
      <c r="W404" s="53"/>
      <c r="X404" s="53"/>
      <c r="Y404" s="53"/>
      <c r="Z404" s="53"/>
      <c r="AA404" s="53"/>
    </row>
    <row r="405" spans="1:27" x14ac:dyDescent="0.25">
      <c r="A405" s="53"/>
      <c r="B405" s="53"/>
      <c r="C405" s="53"/>
      <c r="D405" s="53"/>
      <c r="E405" s="53"/>
      <c r="F405" s="53"/>
      <c r="G405" s="53"/>
      <c r="H405" s="53"/>
      <c r="I405" s="53"/>
      <c r="J405" s="53"/>
      <c r="K405" s="53"/>
      <c r="L405" s="53"/>
      <c r="M405" s="53"/>
      <c r="N405" s="53"/>
      <c r="O405" s="53"/>
      <c r="P405" s="53"/>
      <c r="Q405" s="53"/>
      <c r="R405" s="53"/>
      <c r="S405" s="53"/>
      <c r="T405" s="53"/>
      <c r="U405" s="53"/>
      <c r="V405" s="53"/>
      <c r="W405" s="53"/>
      <c r="X405" s="53"/>
      <c r="Y405" s="53"/>
      <c r="Z405" s="53"/>
      <c r="AA405" s="53"/>
    </row>
    <row r="406" spans="1:27" x14ac:dyDescent="0.25">
      <c r="A406" s="53"/>
      <c r="B406" s="53"/>
      <c r="C406" s="53"/>
      <c r="D406" s="53"/>
      <c r="E406" s="53"/>
      <c r="F406" s="53"/>
      <c r="G406" s="53"/>
      <c r="H406" s="53"/>
      <c r="I406" s="53"/>
      <c r="J406" s="53"/>
      <c r="K406" s="53"/>
      <c r="L406" s="53"/>
      <c r="M406" s="53"/>
      <c r="N406" s="53"/>
      <c r="O406" s="53"/>
      <c r="P406" s="53"/>
      <c r="Q406" s="53"/>
      <c r="R406" s="53"/>
      <c r="S406" s="53"/>
      <c r="T406" s="53"/>
      <c r="U406" s="53"/>
      <c r="V406" s="53"/>
      <c r="W406" s="53"/>
      <c r="X406" s="53"/>
      <c r="Y406" s="53"/>
      <c r="Z406" s="53"/>
      <c r="AA406" s="53"/>
    </row>
    <row r="407" spans="1:27" x14ac:dyDescent="0.25">
      <c r="A407" s="53"/>
      <c r="B407" s="53"/>
      <c r="C407" s="53"/>
      <c r="D407" s="53"/>
      <c r="E407" s="53"/>
      <c r="F407" s="53"/>
      <c r="G407" s="53"/>
      <c r="H407" s="53"/>
      <c r="I407" s="53"/>
      <c r="J407" s="53"/>
      <c r="K407" s="53"/>
      <c r="L407" s="53"/>
      <c r="M407" s="53"/>
      <c r="N407" s="53"/>
      <c r="O407" s="53"/>
      <c r="P407" s="53"/>
      <c r="Q407" s="53"/>
      <c r="R407" s="53"/>
      <c r="S407" s="53"/>
      <c r="T407" s="53"/>
      <c r="U407" s="53"/>
      <c r="V407" s="53"/>
      <c r="W407" s="53"/>
      <c r="X407" s="53"/>
      <c r="Y407" s="53"/>
      <c r="Z407" s="53"/>
      <c r="AA407" s="53"/>
    </row>
    <row r="408" spans="1:27" x14ac:dyDescent="0.25">
      <c r="A408" s="53"/>
      <c r="B408" s="53"/>
      <c r="C408" s="53"/>
      <c r="D408" s="53"/>
      <c r="E408" s="53"/>
      <c r="F408" s="53"/>
      <c r="G408" s="53"/>
      <c r="H408" s="53"/>
      <c r="I408" s="53"/>
      <c r="J408" s="53"/>
      <c r="K408" s="53"/>
      <c r="L408" s="53"/>
      <c r="M408" s="53"/>
      <c r="N408" s="53"/>
      <c r="O408" s="53"/>
      <c r="P408" s="53"/>
      <c r="Q408" s="53"/>
      <c r="R408" s="53"/>
      <c r="S408" s="53"/>
      <c r="T408" s="53"/>
      <c r="U408" s="53"/>
      <c r="V408" s="53"/>
      <c r="W408" s="53"/>
      <c r="X408" s="53"/>
      <c r="Y408" s="53"/>
      <c r="Z408" s="53"/>
      <c r="AA408" s="53"/>
    </row>
    <row r="409" spans="1:27" x14ac:dyDescent="0.25">
      <c r="A409" s="53"/>
      <c r="B409" s="53"/>
      <c r="C409" s="53"/>
      <c r="D409" s="53"/>
      <c r="E409" s="53"/>
      <c r="F409" s="53"/>
      <c r="G409" s="53"/>
      <c r="H409" s="53"/>
      <c r="I409" s="53"/>
      <c r="J409" s="53"/>
      <c r="K409" s="53"/>
      <c r="L409" s="53"/>
      <c r="M409" s="53"/>
      <c r="N409" s="53"/>
      <c r="O409" s="53"/>
      <c r="P409" s="53"/>
      <c r="Q409" s="53"/>
      <c r="R409" s="53"/>
      <c r="S409" s="53"/>
      <c r="T409" s="53"/>
      <c r="U409" s="53"/>
      <c r="V409" s="53"/>
      <c r="W409" s="53"/>
      <c r="X409" s="53"/>
      <c r="Y409" s="53"/>
      <c r="Z409" s="53"/>
      <c r="AA409" s="53"/>
    </row>
    <row r="410" spans="1:27" x14ac:dyDescent="0.25">
      <c r="A410" s="53"/>
      <c r="B410" s="53"/>
      <c r="C410" s="53"/>
      <c r="D410" s="53"/>
      <c r="E410" s="53"/>
      <c r="F410" s="53"/>
      <c r="G410" s="53"/>
      <c r="H410" s="53"/>
      <c r="I410" s="53"/>
      <c r="J410" s="53"/>
      <c r="K410" s="53"/>
      <c r="L410" s="53"/>
      <c r="M410" s="53"/>
      <c r="N410" s="53"/>
      <c r="O410" s="53"/>
      <c r="P410" s="53"/>
      <c r="Q410" s="53"/>
      <c r="R410" s="53"/>
      <c r="S410" s="53"/>
      <c r="T410" s="53"/>
      <c r="U410" s="53"/>
      <c r="V410" s="53"/>
      <c r="W410" s="53"/>
      <c r="X410" s="53"/>
      <c r="Y410" s="53"/>
      <c r="Z410" s="53"/>
      <c r="AA410" s="53"/>
    </row>
    <row r="411" spans="1:27" x14ac:dyDescent="0.25">
      <c r="A411" s="53"/>
      <c r="B411" s="53"/>
      <c r="C411" s="53"/>
      <c r="D411" s="53"/>
      <c r="E411" s="53"/>
      <c r="F411" s="53"/>
      <c r="G411" s="53"/>
      <c r="H411" s="53"/>
      <c r="I411" s="53"/>
      <c r="J411" s="53"/>
      <c r="K411" s="53"/>
      <c r="L411" s="53"/>
      <c r="M411" s="53"/>
      <c r="N411" s="53"/>
      <c r="O411" s="53"/>
      <c r="P411" s="53"/>
      <c r="Q411" s="53"/>
      <c r="R411" s="53"/>
      <c r="S411" s="53"/>
      <c r="T411" s="53"/>
      <c r="U411" s="53"/>
      <c r="V411" s="53"/>
      <c r="W411" s="53"/>
      <c r="X411" s="53"/>
      <c r="Y411" s="53"/>
      <c r="Z411" s="53"/>
      <c r="AA411" s="53"/>
    </row>
    <row r="412" spans="1:27" x14ac:dyDescent="0.25">
      <c r="A412" s="53"/>
      <c r="B412" s="53"/>
      <c r="C412" s="53"/>
      <c r="D412" s="53"/>
      <c r="E412" s="53"/>
      <c r="F412" s="53"/>
      <c r="G412" s="53"/>
      <c r="H412" s="53"/>
      <c r="I412" s="53"/>
      <c r="J412" s="53"/>
      <c r="K412" s="53"/>
      <c r="L412" s="53"/>
      <c r="M412" s="53"/>
      <c r="N412" s="53"/>
      <c r="O412" s="53"/>
      <c r="P412" s="53"/>
      <c r="Q412" s="53"/>
      <c r="R412" s="53"/>
      <c r="S412" s="53"/>
      <c r="T412" s="53"/>
      <c r="U412" s="53"/>
      <c r="V412" s="53"/>
      <c r="W412" s="53"/>
      <c r="X412" s="53"/>
      <c r="Y412" s="53"/>
      <c r="Z412" s="53"/>
      <c r="AA412" s="53"/>
    </row>
    <row r="413" spans="1:27" x14ac:dyDescent="0.25">
      <c r="A413" s="53"/>
      <c r="B413" s="53"/>
      <c r="C413" s="53"/>
      <c r="D413" s="53"/>
      <c r="E413" s="53"/>
      <c r="F413" s="53"/>
      <c r="G413" s="53"/>
      <c r="H413" s="53"/>
      <c r="I413" s="53"/>
      <c r="J413" s="53"/>
      <c r="K413" s="53"/>
      <c r="L413" s="53"/>
      <c r="M413" s="53"/>
      <c r="N413" s="53"/>
      <c r="O413" s="53"/>
      <c r="P413" s="53"/>
      <c r="Q413" s="53"/>
      <c r="R413" s="53"/>
      <c r="S413" s="53"/>
      <c r="T413" s="53"/>
      <c r="U413" s="53"/>
      <c r="V413" s="53"/>
      <c r="W413" s="53"/>
      <c r="X413" s="53"/>
      <c r="Y413" s="53"/>
      <c r="Z413" s="53"/>
      <c r="AA413" s="53"/>
    </row>
    <row r="414" spans="1:27" x14ac:dyDescent="0.25">
      <c r="A414" s="53"/>
      <c r="B414" s="53"/>
      <c r="C414" s="53"/>
      <c r="D414" s="53"/>
      <c r="E414" s="53"/>
      <c r="F414" s="53"/>
      <c r="G414" s="53"/>
      <c r="H414" s="53"/>
      <c r="I414" s="53"/>
      <c r="J414" s="53"/>
      <c r="K414" s="53"/>
      <c r="L414" s="53"/>
      <c r="M414" s="53"/>
      <c r="N414" s="53"/>
      <c r="O414" s="53"/>
      <c r="P414" s="53"/>
      <c r="Q414" s="53"/>
      <c r="R414" s="53"/>
      <c r="S414" s="53"/>
      <c r="T414" s="53"/>
      <c r="U414" s="53"/>
      <c r="V414" s="53"/>
      <c r="W414" s="53"/>
      <c r="X414" s="53"/>
      <c r="Y414" s="53"/>
      <c r="Z414" s="53"/>
      <c r="AA414" s="53"/>
    </row>
    <row r="415" spans="1:27" x14ac:dyDescent="0.25">
      <c r="A415" s="53"/>
      <c r="B415" s="53"/>
      <c r="C415" s="53"/>
      <c r="D415" s="53"/>
      <c r="E415" s="53"/>
      <c r="F415" s="53"/>
      <c r="G415" s="53"/>
      <c r="H415" s="53"/>
      <c r="I415" s="53"/>
      <c r="J415" s="53"/>
      <c r="K415" s="53"/>
      <c r="L415" s="53"/>
      <c r="M415" s="53"/>
      <c r="N415" s="53"/>
      <c r="O415" s="53"/>
      <c r="P415" s="53"/>
      <c r="Q415" s="53"/>
      <c r="R415" s="53"/>
      <c r="S415" s="53"/>
      <c r="T415" s="53"/>
      <c r="U415" s="53"/>
      <c r="V415" s="53"/>
      <c r="W415" s="53"/>
      <c r="X415" s="53"/>
      <c r="Y415" s="53"/>
      <c r="Z415" s="53"/>
      <c r="AA415" s="53"/>
    </row>
    <row r="416" spans="1:27" x14ac:dyDescent="0.25">
      <c r="A416" s="53"/>
      <c r="B416" s="53"/>
      <c r="C416" s="53"/>
      <c r="D416" s="53"/>
      <c r="E416" s="53"/>
      <c r="F416" s="53"/>
      <c r="G416" s="53"/>
      <c r="H416" s="53"/>
      <c r="I416" s="53"/>
      <c r="J416" s="53"/>
      <c r="K416" s="53"/>
      <c r="L416" s="53"/>
      <c r="M416" s="53"/>
      <c r="N416" s="53"/>
      <c r="O416" s="53"/>
      <c r="P416" s="53"/>
      <c r="Q416" s="53"/>
      <c r="R416" s="53"/>
      <c r="S416" s="53"/>
      <c r="T416" s="53"/>
      <c r="U416" s="53"/>
      <c r="V416" s="53"/>
      <c r="W416" s="53"/>
      <c r="X416" s="53"/>
      <c r="Y416" s="53"/>
      <c r="Z416" s="53"/>
      <c r="AA416" s="53"/>
    </row>
    <row r="417" spans="1:27" x14ac:dyDescent="0.25">
      <c r="A417" s="53"/>
      <c r="B417" s="53"/>
      <c r="C417" s="53"/>
      <c r="D417" s="53"/>
      <c r="E417" s="53"/>
      <c r="F417" s="53"/>
      <c r="G417" s="53"/>
      <c r="H417" s="53"/>
      <c r="I417" s="53"/>
      <c r="J417" s="53"/>
      <c r="K417" s="53"/>
      <c r="L417" s="53"/>
      <c r="M417" s="53"/>
      <c r="N417" s="53"/>
      <c r="O417" s="53"/>
      <c r="P417" s="53"/>
      <c r="Q417" s="53"/>
      <c r="R417" s="53"/>
      <c r="S417" s="53"/>
      <c r="T417" s="53"/>
      <c r="U417" s="53"/>
      <c r="V417" s="53"/>
      <c r="W417" s="53"/>
      <c r="X417" s="53"/>
      <c r="Y417" s="53"/>
      <c r="Z417" s="53"/>
      <c r="AA417" s="53"/>
    </row>
    <row r="418" spans="1:27" x14ac:dyDescent="0.25">
      <c r="A418" s="53"/>
      <c r="B418" s="53"/>
      <c r="C418" s="53"/>
      <c r="D418" s="53"/>
      <c r="E418" s="53"/>
      <c r="F418" s="53"/>
      <c r="G418" s="53"/>
      <c r="H418" s="53"/>
      <c r="I418" s="53"/>
      <c r="J418" s="53"/>
      <c r="K418" s="53"/>
      <c r="L418" s="53"/>
      <c r="M418" s="53"/>
      <c r="N418" s="53"/>
      <c r="O418" s="53"/>
      <c r="P418" s="53"/>
      <c r="Q418" s="53"/>
      <c r="R418" s="53"/>
      <c r="S418" s="53"/>
      <c r="T418" s="53"/>
      <c r="U418" s="53"/>
      <c r="V418" s="53"/>
      <c r="W418" s="53"/>
      <c r="X418" s="53"/>
      <c r="Y418" s="53"/>
      <c r="Z418" s="53"/>
      <c r="AA418" s="53"/>
    </row>
    <row r="419" spans="1:27" x14ac:dyDescent="0.25">
      <c r="A419" s="53"/>
      <c r="B419" s="53"/>
      <c r="C419" s="53"/>
      <c r="D419" s="53"/>
      <c r="E419" s="53"/>
      <c r="F419" s="53"/>
      <c r="G419" s="53"/>
      <c r="H419" s="53"/>
      <c r="I419" s="53"/>
      <c r="J419" s="53"/>
      <c r="K419" s="53"/>
      <c r="L419" s="53"/>
      <c r="M419" s="53"/>
      <c r="N419" s="53"/>
      <c r="O419" s="53"/>
      <c r="P419" s="53"/>
      <c r="Q419" s="53"/>
      <c r="R419" s="53"/>
      <c r="S419" s="53"/>
      <c r="T419" s="53"/>
      <c r="U419" s="53"/>
      <c r="V419" s="53"/>
      <c r="W419" s="53"/>
      <c r="X419" s="53"/>
      <c r="Y419" s="53"/>
      <c r="Z419" s="53"/>
      <c r="AA419" s="53"/>
    </row>
    <row r="420" spans="1:27" x14ac:dyDescent="0.25">
      <c r="A420" s="53"/>
      <c r="B420" s="53"/>
      <c r="C420" s="53"/>
      <c r="D420" s="53"/>
      <c r="E420" s="53"/>
      <c r="F420" s="53"/>
      <c r="G420" s="53"/>
      <c r="H420" s="53"/>
      <c r="I420" s="53"/>
      <c r="J420" s="53"/>
      <c r="K420" s="53"/>
      <c r="L420" s="53"/>
      <c r="M420" s="53"/>
      <c r="N420" s="53"/>
      <c r="O420" s="53"/>
      <c r="P420" s="53"/>
      <c r="Q420" s="53"/>
      <c r="R420" s="53"/>
      <c r="S420" s="53"/>
      <c r="T420" s="53"/>
      <c r="U420" s="53"/>
      <c r="V420" s="53"/>
      <c r="W420" s="53"/>
      <c r="X420" s="53"/>
      <c r="Y420" s="53"/>
      <c r="Z420" s="53"/>
      <c r="AA420" s="53"/>
    </row>
    <row r="421" spans="1:27" x14ac:dyDescent="0.25">
      <c r="A421" s="53"/>
      <c r="B421" s="53"/>
      <c r="C421" s="53"/>
      <c r="D421" s="53"/>
      <c r="E421" s="53"/>
      <c r="F421" s="53"/>
      <c r="G421" s="53"/>
      <c r="H421" s="53"/>
      <c r="I421" s="53"/>
      <c r="J421" s="53"/>
      <c r="K421" s="53"/>
      <c r="L421" s="53"/>
      <c r="M421" s="53"/>
      <c r="N421" s="53"/>
      <c r="O421" s="53"/>
      <c r="P421" s="53"/>
      <c r="Q421" s="53"/>
      <c r="R421" s="53"/>
      <c r="S421" s="53"/>
      <c r="T421" s="53"/>
      <c r="U421" s="53"/>
      <c r="V421" s="53"/>
      <c r="W421" s="53"/>
      <c r="X421" s="53"/>
      <c r="Y421" s="53"/>
      <c r="Z421" s="53"/>
      <c r="AA421" s="53"/>
    </row>
    <row r="422" spans="1:27" x14ac:dyDescent="0.25">
      <c r="A422" s="53"/>
      <c r="B422" s="53"/>
      <c r="C422" s="53"/>
      <c r="D422" s="53"/>
      <c r="E422" s="53"/>
      <c r="F422" s="53"/>
      <c r="G422" s="53"/>
      <c r="H422" s="53"/>
      <c r="I422" s="53"/>
      <c r="J422" s="53"/>
      <c r="K422" s="53"/>
      <c r="L422" s="53"/>
      <c r="M422" s="53"/>
      <c r="N422" s="53"/>
      <c r="O422" s="53"/>
      <c r="P422" s="53"/>
      <c r="Q422" s="53"/>
      <c r="R422" s="53"/>
      <c r="S422" s="53"/>
      <c r="T422" s="53"/>
      <c r="U422" s="53"/>
      <c r="V422" s="53"/>
      <c r="W422" s="53"/>
      <c r="X422" s="53"/>
      <c r="Y422" s="53"/>
      <c r="Z422" s="53"/>
      <c r="AA422" s="53"/>
    </row>
    <row r="423" spans="1:27" x14ac:dyDescent="0.25">
      <c r="A423" s="53"/>
      <c r="B423" s="53"/>
      <c r="C423" s="53"/>
      <c r="D423" s="53"/>
      <c r="E423" s="53"/>
      <c r="F423" s="53"/>
      <c r="G423" s="53"/>
      <c r="H423" s="53"/>
      <c r="I423" s="53"/>
      <c r="J423" s="53"/>
      <c r="K423" s="53"/>
      <c r="L423" s="53"/>
      <c r="M423" s="53"/>
      <c r="N423" s="53"/>
      <c r="O423" s="53"/>
      <c r="P423" s="53"/>
      <c r="Q423" s="53"/>
      <c r="R423" s="53"/>
      <c r="S423" s="53"/>
      <c r="T423" s="53"/>
      <c r="U423" s="53"/>
      <c r="V423" s="53"/>
      <c r="W423" s="53"/>
      <c r="X423" s="53"/>
      <c r="Y423" s="53"/>
      <c r="Z423" s="53"/>
      <c r="AA423" s="53"/>
    </row>
    <row r="424" spans="1:27" x14ac:dyDescent="0.25">
      <c r="A424" s="53"/>
      <c r="B424" s="53"/>
      <c r="C424" s="53"/>
      <c r="D424" s="53"/>
      <c r="E424" s="53"/>
      <c r="F424" s="53"/>
      <c r="G424" s="53"/>
      <c r="H424" s="53"/>
      <c r="I424" s="53"/>
      <c r="J424" s="53"/>
      <c r="K424" s="53"/>
      <c r="L424" s="53"/>
      <c r="M424" s="53"/>
      <c r="N424" s="53"/>
      <c r="O424" s="53"/>
      <c r="P424" s="53"/>
      <c r="Q424" s="53"/>
      <c r="R424" s="53"/>
      <c r="S424" s="53"/>
      <c r="T424" s="53"/>
      <c r="U424" s="53"/>
      <c r="V424" s="53"/>
      <c r="W424" s="53"/>
      <c r="X424" s="53"/>
      <c r="Y424" s="53"/>
      <c r="Z424" s="53"/>
      <c r="AA424" s="53"/>
    </row>
    <row r="425" spans="1:27" x14ac:dyDescent="0.25">
      <c r="A425" s="53"/>
      <c r="B425" s="53"/>
      <c r="C425" s="53"/>
      <c r="D425" s="53"/>
      <c r="E425" s="53"/>
      <c r="F425" s="53"/>
      <c r="G425" s="53"/>
      <c r="H425" s="53"/>
      <c r="I425" s="53"/>
      <c r="J425" s="53"/>
      <c r="K425" s="53"/>
      <c r="L425" s="53"/>
      <c r="M425" s="53"/>
      <c r="N425" s="53"/>
      <c r="O425" s="53"/>
      <c r="P425" s="53"/>
      <c r="Q425" s="53"/>
      <c r="R425" s="53"/>
      <c r="S425" s="53"/>
      <c r="T425" s="53"/>
      <c r="U425" s="53"/>
      <c r="V425" s="53"/>
      <c r="W425" s="53"/>
      <c r="X425" s="53"/>
      <c r="Y425" s="53"/>
      <c r="Z425" s="53"/>
      <c r="AA425" s="53"/>
    </row>
    <row r="426" spans="1:27" x14ac:dyDescent="0.25">
      <c r="A426" s="53"/>
      <c r="B426" s="53"/>
      <c r="C426" s="53"/>
      <c r="D426" s="53"/>
      <c r="E426" s="53"/>
      <c r="F426" s="53"/>
      <c r="G426" s="53"/>
      <c r="H426" s="53"/>
      <c r="I426" s="53"/>
      <c r="J426" s="53"/>
      <c r="K426" s="53"/>
      <c r="L426" s="53"/>
      <c r="M426" s="53"/>
      <c r="N426" s="53"/>
      <c r="O426" s="53"/>
      <c r="P426" s="53"/>
      <c r="Q426" s="53"/>
      <c r="R426" s="53"/>
      <c r="S426" s="53"/>
      <c r="T426" s="53"/>
      <c r="U426" s="53"/>
      <c r="V426" s="53"/>
      <c r="W426" s="53"/>
      <c r="X426" s="53"/>
      <c r="Y426" s="53"/>
      <c r="Z426" s="53"/>
      <c r="AA426" s="53"/>
    </row>
    <row r="427" spans="1:27" x14ac:dyDescent="0.25">
      <c r="A427" s="53"/>
      <c r="B427" s="53"/>
      <c r="C427" s="53"/>
      <c r="D427" s="53"/>
      <c r="E427" s="53"/>
      <c r="F427" s="53"/>
      <c r="G427" s="53"/>
      <c r="H427" s="53"/>
      <c r="I427" s="53"/>
      <c r="J427" s="53"/>
      <c r="K427" s="53"/>
      <c r="L427" s="53"/>
      <c r="M427" s="53"/>
      <c r="N427" s="53"/>
      <c r="O427" s="53"/>
      <c r="P427" s="53"/>
      <c r="Q427" s="53"/>
      <c r="R427" s="53"/>
      <c r="S427" s="53"/>
      <c r="T427" s="53"/>
      <c r="U427" s="53"/>
      <c r="V427" s="53"/>
      <c r="W427" s="53"/>
      <c r="X427" s="53"/>
      <c r="Y427" s="53"/>
      <c r="Z427" s="53"/>
      <c r="AA427" s="53"/>
    </row>
    <row r="428" spans="1:27" x14ac:dyDescent="0.25">
      <c r="A428" s="53"/>
      <c r="B428" s="53"/>
      <c r="C428" s="53"/>
      <c r="D428" s="53"/>
      <c r="E428" s="53"/>
      <c r="F428" s="53"/>
      <c r="G428" s="53"/>
      <c r="H428" s="53"/>
      <c r="I428" s="53"/>
      <c r="J428" s="53"/>
      <c r="K428" s="53"/>
      <c r="L428" s="53"/>
      <c r="M428" s="53"/>
      <c r="N428" s="53"/>
      <c r="O428" s="53"/>
      <c r="P428" s="53"/>
      <c r="Q428" s="53"/>
      <c r="R428" s="53"/>
      <c r="S428" s="53"/>
      <c r="T428" s="53"/>
      <c r="U428" s="53"/>
      <c r="V428" s="53"/>
      <c r="W428" s="53"/>
      <c r="X428" s="53"/>
      <c r="Y428" s="53"/>
      <c r="Z428" s="53"/>
      <c r="AA428" s="53"/>
    </row>
    <row r="429" spans="1:27" x14ac:dyDescent="0.25">
      <c r="A429" s="53"/>
      <c r="B429" s="53"/>
      <c r="C429" s="53"/>
      <c r="D429" s="53"/>
      <c r="E429" s="53"/>
      <c r="F429" s="53"/>
      <c r="G429" s="53"/>
      <c r="H429" s="53"/>
      <c r="I429" s="53"/>
      <c r="J429" s="53"/>
      <c r="K429" s="53"/>
      <c r="L429" s="53"/>
      <c r="M429" s="53"/>
      <c r="N429" s="53"/>
      <c r="O429" s="53"/>
      <c r="P429" s="53"/>
      <c r="Q429" s="53"/>
      <c r="R429" s="53"/>
      <c r="S429" s="53"/>
      <c r="T429" s="53"/>
      <c r="U429" s="53"/>
      <c r="V429" s="53"/>
      <c r="W429" s="53"/>
      <c r="X429" s="53"/>
      <c r="Y429" s="53"/>
      <c r="Z429" s="53"/>
      <c r="AA429" s="53"/>
    </row>
    <row r="430" spans="1:27" x14ac:dyDescent="0.25">
      <c r="A430" s="53"/>
      <c r="B430" s="53"/>
      <c r="C430" s="53"/>
      <c r="D430" s="53"/>
      <c r="E430" s="53"/>
      <c r="F430" s="53"/>
      <c r="G430" s="53"/>
      <c r="H430" s="53"/>
      <c r="I430" s="53"/>
      <c r="J430" s="53"/>
      <c r="K430" s="53"/>
      <c r="L430" s="53"/>
      <c r="M430" s="53"/>
      <c r="N430" s="53"/>
      <c r="O430" s="53"/>
      <c r="P430" s="53"/>
      <c r="Q430" s="53"/>
      <c r="R430" s="53"/>
      <c r="S430" s="53"/>
      <c r="T430" s="53"/>
      <c r="U430" s="53"/>
      <c r="V430" s="53"/>
      <c r="W430" s="53"/>
      <c r="X430" s="53"/>
      <c r="Y430" s="53"/>
      <c r="Z430" s="53"/>
      <c r="AA430" s="53"/>
    </row>
    <row r="431" spans="1:27" x14ac:dyDescent="0.25">
      <c r="A431" s="53"/>
      <c r="B431" s="53"/>
      <c r="C431" s="53"/>
      <c r="D431" s="53"/>
      <c r="E431" s="53"/>
      <c r="F431" s="53"/>
      <c r="G431" s="53"/>
      <c r="H431" s="53"/>
      <c r="I431" s="53"/>
      <c r="J431" s="53"/>
      <c r="K431" s="53"/>
      <c r="L431" s="53"/>
      <c r="M431" s="53"/>
      <c r="N431" s="53"/>
      <c r="O431" s="53"/>
      <c r="P431" s="53"/>
      <c r="Q431" s="53"/>
      <c r="R431" s="53"/>
      <c r="S431" s="53"/>
      <c r="T431" s="53"/>
      <c r="U431" s="53"/>
      <c r="V431" s="53"/>
      <c r="W431" s="53"/>
      <c r="X431" s="53"/>
      <c r="Y431" s="53"/>
      <c r="Z431" s="53"/>
      <c r="AA431" s="53"/>
    </row>
    <row r="432" spans="1:27" x14ac:dyDescent="0.25">
      <c r="A432" s="53"/>
      <c r="B432" s="53"/>
      <c r="C432" s="53"/>
      <c r="D432" s="53"/>
      <c r="E432" s="53"/>
      <c r="F432" s="53"/>
      <c r="G432" s="53"/>
      <c r="H432" s="53"/>
      <c r="I432" s="53"/>
      <c r="J432" s="53"/>
      <c r="K432" s="53"/>
      <c r="L432" s="53"/>
      <c r="M432" s="53"/>
      <c r="N432" s="53"/>
      <c r="O432" s="53"/>
      <c r="P432" s="53"/>
      <c r="Q432" s="53"/>
      <c r="R432" s="53"/>
      <c r="S432" s="53"/>
      <c r="T432" s="53"/>
      <c r="U432" s="53"/>
      <c r="V432" s="53"/>
      <c r="W432" s="53"/>
      <c r="X432" s="53"/>
      <c r="Y432" s="53"/>
      <c r="Z432" s="53"/>
      <c r="AA432" s="53"/>
    </row>
    <row r="433" spans="1:27" x14ac:dyDescent="0.25">
      <c r="A433" s="53"/>
      <c r="B433" s="53"/>
      <c r="C433" s="53"/>
      <c r="D433" s="53"/>
      <c r="E433" s="53"/>
      <c r="F433" s="53"/>
      <c r="G433" s="53"/>
      <c r="H433" s="53"/>
      <c r="I433" s="53"/>
      <c r="J433" s="53"/>
      <c r="K433" s="53"/>
      <c r="L433" s="53"/>
      <c r="M433" s="53"/>
      <c r="N433" s="53"/>
      <c r="O433" s="53"/>
      <c r="P433" s="53"/>
      <c r="Q433" s="53"/>
      <c r="R433" s="53"/>
      <c r="S433" s="53"/>
      <c r="T433" s="53"/>
      <c r="U433" s="53"/>
      <c r="V433" s="53"/>
      <c r="W433" s="53"/>
      <c r="X433" s="53"/>
      <c r="Y433" s="53"/>
      <c r="Z433" s="53"/>
      <c r="AA433" s="53"/>
    </row>
    <row r="434" spans="1:27" x14ac:dyDescent="0.25">
      <c r="A434" s="53"/>
      <c r="B434" s="53"/>
      <c r="C434" s="53"/>
      <c r="D434" s="53"/>
      <c r="E434" s="53"/>
      <c r="F434" s="53"/>
      <c r="G434" s="53"/>
      <c r="H434" s="53"/>
      <c r="I434" s="53"/>
      <c r="J434" s="53"/>
      <c r="K434" s="53"/>
      <c r="L434" s="53"/>
      <c r="M434" s="53"/>
      <c r="N434" s="53"/>
      <c r="O434" s="53"/>
      <c r="P434" s="53"/>
      <c r="Q434" s="53"/>
      <c r="R434" s="53"/>
      <c r="S434" s="53"/>
      <c r="T434" s="53"/>
      <c r="U434" s="53"/>
      <c r="V434" s="53"/>
      <c r="W434" s="53"/>
      <c r="X434" s="53"/>
      <c r="Y434" s="53"/>
      <c r="Z434" s="53"/>
      <c r="AA434" s="53"/>
    </row>
    <row r="435" spans="1:27" x14ac:dyDescent="0.25">
      <c r="A435" s="53"/>
      <c r="B435" s="53"/>
      <c r="C435" s="53"/>
      <c r="D435" s="53"/>
      <c r="E435" s="53"/>
      <c r="F435" s="53"/>
      <c r="G435" s="53"/>
      <c r="H435" s="53"/>
      <c r="I435" s="53"/>
      <c r="J435" s="53"/>
      <c r="K435" s="53"/>
      <c r="L435" s="53"/>
      <c r="M435" s="53"/>
      <c r="N435" s="53"/>
      <c r="O435" s="53"/>
      <c r="P435" s="53"/>
      <c r="Q435" s="53"/>
      <c r="R435" s="53"/>
      <c r="S435" s="53"/>
      <c r="T435" s="53"/>
      <c r="U435" s="53"/>
      <c r="V435" s="53"/>
      <c r="W435" s="53"/>
      <c r="X435" s="53"/>
      <c r="Y435" s="53"/>
      <c r="Z435" s="53"/>
      <c r="AA435" s="53"/>
    </row>
    <row r="436" spans="1:27" x14ac:dyDescent="0.25">
      <c r="A436" s="53"/>
      <c r="B436" s="53"/>
      <c r="C436" s="53"/>
      <c r="D436" s="53"/>
      <c r="E436" s="53"/>
      <c r="F436" s="53"/>
      <c r="G436" s="53"/>
      <c r="H436" s="53"/>
      <c r="I436" s="53"/>
      <c r="J436" s="53"/>
      <c r="K436" s="53"/>
      <c r="L436" s="53"/>
      <c r="M436" s="53"/>
      <c r="N436" s="53"/>
      <c r="O436" s="53"/>
      <c r="P436" s="53"/>
      <c r="Q436" s="53"/>
      <c r="R436" s="53"/>
      <c r="S436" s="53"/>
      <c r="T436" s="53"/>
      <c r="U436" s="53"/>
      <c r="V436" s="53"/>
      <c r="W436" s="53"/>
      <c r="X436" s="53"/>
      <c r="Y436" s="53"/>
      <c r="Z436" s="53"/>
      <c r="AA436" s="53"/>
    </row>
    <row r="437" spans="1:27" x14ac:dyDescent="0.25">
      <c r="A437" s="53"/>
      <c r="B437" s="53"/>
      <c r="C437" s="53"/>
      <c r="D437" s="53"/>
      <c r="E437" s="53"/>
      <c r="F437" s="53"/>
      <c r="G437" s="53"/>
      <c r="H437" s="53"/>
      <c r="I437" s="53"/>
      <c r="J437" s="53"/>
      <c r="K437" s="53"/>
      <c r="L437" s="53"/>
      <c r="M437" s="53"/>
      <c r="N437" s="53"/>
      <c r="O437" s="53"/>
      <c r="P437" s="53"/>
      <c r="Q437" s="53"/>
      <c r="R437" s="53"/>
      <c r="S437" s="53"/>
      <c r="T437" s="53"/>
      <c r="U437" s="53"/>
      <c r="V437" s="53"/>
      <c r="W437" s="53"/>
      <c r="X437" s="53"/>
      <c r="Y437" s="53"/>
      <c r="Z437" s="53"/>
      <c r="AA437" s="53"/>
    </row>
    <row r="438" spans="1:27" x14ac:dyDescent="0.25">
      <c r="A438" s="53"/>
      <c r="B438" s="53"/>
      <c r="C438" s="53"/>
      <c r="D438" s="53"/>
      <c r="E438" s="53"/>
      <c r="F438" s="53"/>
      <c r="G438" s="53"/>
      <c r="H438" s="53"/>
      <c r="I438" s="53"/>
      <c r="J438" s="53"/>
      <c r="K438" s="53"/>
      <c r="L438" s="53"/>
      <c r="M438" s="53"/>
      <c r="N438" s="53"/>
      <c r="O438" s="53"/>
      <c r="P438" s="53"/>
      <c r="Q438" s="53"/>
      <c r="R438" s="53"/>
      <c r="S438" s="53"/>
      <c r="T438" s="53"/>
      <c r="U438" s="53"/>
      <c r="V438" s="53"/>
      <c r="W438" s="53"/>
      <c r="X438" s="53"/>
      <c r="Y438" s="53"/>
      <c r="Z438" s="53"/>
      <c r="AA438" s="53"/>
    </row>
    <row r="439" spans="1:27" x14ac:dyDescent="0.25">
      <c r="A439" s="53"/>
      <c r="B439" s="53"/>
      <c r="C439" s="53"/>
      <c r="D439" s="53"/>
      <c r="E439" s="53"/>
      <c r="F439" s="53"/>
      <c r="G439" s="53"/>
      <c r="H439" s="53"/>
      <c r="I439" s="53"/>
      <c r="J439" s="53"/>
      <c r="K439" s="53"/>
      <c r="L439" s="53"/>
      <c r="M439" s="53"/>
      <c r="N439" s="53"/>
      <c r="O439" s="53"/>
      <c r="P439" s="53"/>
      <c r="Q439" s="53"/>
      <c r="R439" s="53"/>
      <c r="S439" s="53"/>
      <c r="T439" s="53"/>
      <c r="U439" s="53"/>
      <c r="V439" s="53"/>
      <c r="W439" s="53"/>
      <c r="X439" s="53"/>
      <c r="Y439" s="53"/>
      <c r="Z439" s="53"/>
      <c r="AA439" s="53"/>
    </row>
    <row r="440" spans="1:27" x14ac:dyDescent="0.25">
      <c r="A440" s="53"/>
      <c r="B440" s="53"/>
      <c r="C440" s="53"/>
      <c r="D440" s="53"/>
      <c r="E440" s="53"/>
      <c r="F440" s="53"/>
      <c r="G440" s="53"/>
      <c r="H440" s="53"/>
      <c r="I440" s="53"/>
      <c r="J440" s="53"/>
      <c r="K440" s="53"/>
      <c r="L440" s="53"/>
      <c r="M440" s="53"/>
      <c r="N440" s="53"/>
      <c r="O440" s="53"/>
      <c r="P440" s="53"/>
      <c r="Q440" s="53"/>
      <c r="R440" s="53"/>
      <c r="S440" s="53"/>
      <c r="T440" s="53"/>
      <c r="U440" s="53"/>
      <c r="V440" s="53"/>
      <c r="W440" s="53"/>
      <c r="X440" s="53"/>
      <c r="Y440" s="53"/>
      <c r="Z440" s="53"/>
      <c r="AA440" s="53"/>
    </row>
    <row r="441" spans="1:27" x14ac:dyDescent="0.25">
      <c r="A441" s="53"/>
      <c r="B441" s="53"/>
      <c r="C441" s="53"/>
      <c r="D441" s="53"/>
      <c r="E441" s="53"/>
      <c r="F441" s="53"/>
      <c r="G441" s="53"/>
      <c r="H441" s="53"/>
      <c r="I441" s="53"/>
      <c r="J441" s="53"/>
      <c r="K441" s="53"/>
      <c r="L441" s="53"/>
      <c r="M441" s="53"/>
      <c r="N441" s="53"/>
      <c r="O441" s="53"/>
      <c r="P441" s="53"/>
      <c r="Q441" s="53"/>
      <c r="R441" s="53"/>
      <c r="S441" s="53"/>
      <c r="T441" s="53"/>
      <c r="U441" s="53"/>
      <c r="V441" s="53"/>
      <c r="W441" s="53"/>
      <c r="X441" s="53"/>
      <c r="Y441" s="53"/>
      <c r="Z441" s="53"/>
      <c r="AA441" s="53"/>
    </row>
    <row r="442" spans="1:27" x14ac:dyDescent="0.25">
      <c r="A442" s="53"/>
      <c r="B442" s="53"/>
      <c r="C442" s="53"/>
      <c r="D442" s="53"/>
      <c r="E442" s="53"/>
      <c r="F442" s="53"/>
      <c r="G442" s="53"/>
      <c r="H442" s="53"/>
      <c r="I442" s="53"/>
      <c r="J442" s="53"/>
      <c r="K442" s="53"/>
      <c r="L442" s="53"/>
      <c r="M442" s="53"/>
      <c r="N442" s="53"/>
      <c r="O442" s="53"/>
      <c r="P442" s="53"/>
      <c r="Q442" s="53"/>
      <c r="R442" s="53"/>
      <c r="S442" s="53"/>
      <c r="T442" s="53"/>
      <c r="U442" s="53"/>
      <c r="V442" s="53"/>
      <c r="W442" s="53"/>
      <c r="X442" s="53"/>
      <c r="Y442" s="53"/>
      <c r="Z442" s="53"/>
      <c r="AA442" s="53"/>
    </row>
    <row r="443" spans="1:27" x14ac:dyDescent="0.25">
      <c r="A443" s="53"/>
      <c r="B443" s="53"/>
      <c r="C443" s="53"/>
      <c r="D443" s="53"/>
      <c r="E443" s="53"/>
      <c r="F443" s="53"/>
      <c r="G443" s="53"/>
      <c r="H443" s="53"/>
      <c r="I443" s="53"/>
      <c r="J443" s="53"/>
      <c r="K443" s="53"/>
      <c r="L443" s="53"/>
      <c r="M443" s="53"/>
      <c r="N443" s="53"/>
      <c r="O443" s="53"/>
      <c r="P443" s="53"/>
      <c r="Q443" s="53"/>
      <c r="R443" s="53"/>
      <c r="S443" s="53"/>
      <c r="T443" s="53"/>
      <c r="U443" s="53"/>
      <c r="V443" s="53"/>
      <c r="W443" s="53"/>
      <c r="X443" s="53"/>
      <c r="Y443" s="53"/>
      <c r="Z443" s="53"/>
      <c r="AA443" s="53"/>
    </row>
    <row r="444" spans="1:27" x14ac:dyDescent="0.25">
      <c r="A444" s="53"/>
      <c r="B444" s="53"/>
      <c r="C444" s="53"/>
      <c r="D444" s="53"/>
      <c r="E444" s="53"/>
      <c r="F444" s="53"/>
      <c r="G444" s="53"/>
      <c r="H444" s="53"/>
      <c r="I444" s="53"/>
      <c r="J444" s="53"/>
      <c r="K444" s="53"/>
      <c r="L444" s="53"/>
      <c r="M444" s="53"/>
      <c r="N444" s="53"/>
      <c r="O444" s="53"/>
      <c r="P444" s="53"/>
      <c r="Q444" s="53"/>
      <c r="R444" s="53"/>
      <c r="S444" s="53"/>
      <c r="T444" s="53"/>
      <c r="U444" s="53"/>
      <c r="V444" s="53"/>
      <c r="W444" s="53"/>
      <c r="X444" s="53"/>
      <c r="Y444" s="53"/>
      <c r="Z444" s="53"/>
      <c r="AA444" s="53"/>
    </row>
    <row r="445" spans="1:27" x14ac:dyDescent="0.25">
      <c r="A445" s="53"/>
      <c r="B445" s="53"/>
      <c r="C445" s="53"/>
      <c r="D445" s="53"/>
      <c r="E445" s="53"/>
      <c r="F445" s="53"/>
      <c r="G445" s="53"/>
      <c r="H445" s="53"/>
      <c r="I445" s="53"/>
      <c r="J445" s="53"/>
      <c r="K445" s="53"/>
      <c r="L445" s="53"/>
      <c r="M445" s="53"/>
      <c r="N445" s="53"/>
      <c r="O445" s="53"/>
      <c r="P445" s="53"/>
      <c r="Q445" s="53"/>
      <c r="R445" s="53"/>
      <c r="S445" s="53"/>
      <c r="T445" s="53"/>
      <c r="U445" s="53"/>
      <c r="V445" s="53"/>
      <c r="W445" s="53"/>
      <c r="X445" s="53"/>
      <c r="Y445" s="53"/>
      <c r="Z445" s="53"/>
      <c r="AA445" s="53"/>
    </row>
    <row r="446" spans="1:27" x14ac:dyDescent="0.25">
      <c r="A446" s="53"/>
      <c r="B446" s="53"/>
      <c r="C446" s="53"/>
      <c r="D446" s="53"/>
      <c r="E446" s="53"/>
      <c r="F446" s="53"/>
      <c r="G446" s="53"/>
      <c r="H446" s="53"/>
      <c r="I446" s="53"/>
      <c r="J446" s="53"/>
      <c r="K446" s="53"/>
      <c r="L446" s="53"/>
      <c r="M446" s="53"/>
      <c r="N446" s="53"/>
      <c r="O446" s="53"/>
      <c r="P446" s="53"/>
      <c r="Q446" s="53"/>
      <c r="R446" s="53"/>
      <c r="S446" s="53"/>
      <c r="T446" s="53"/>
      <c r="U446" s="53"/>
      <c r="V446" s="53"/>
      <c r="W446" s="53"/>
      <c r="X446" s="53"/>
      <c r="Y446" s="53"/>
      <c r="Z446" s="53"/>
      <c r="AA446" s="53"/>
    </row>
    <row r="447" spans="1:27" x14ac:dyDescent="0.25">
      <c r="A447" s="53"/>
      <c r="B447" s="53"/>
      <c r="C447" s="53"/>
      <c r="D447" s="53"/>
      <c r="E447" s="53"/>
      <c r="F447" s="53"/>
      <c r="G447" s="53"/>
      <c r="H447" s="53"/>
      <c r="I447" s="53"/>
      <c r="J447" s="53"/>
      <c r="K447" s="53"/>
      <c r="L447" s="53"/>
      <c r="M447" s="53"/>
      <c r="N447" s="53"/>
      <c r="O447" s="53"/>
      <c r="P447" s="53"/>
      <c r="Q447" s="53"/>
      <c r="R447" s="53"/>
      <c r="S447" s="53"/>
      <c r="T447" s="53"/>
      <c r="U447" s="53"/>
      <c r="V447" s="53"/>
      <c r="W447" s="53"/>
      <c r="X447" s="53"/>
      <c r="Y447" s="53"/>
      <c r="Z447" s="53"/>
      <c r="AA447" s="53"/>
    </row>
    <row r="448" spans="1:27" x14ac:dyDescent="0.25">
      <c r="A448" s="53"/>
      <c r="B448" s="53"/>
      <c r="C448" s="53"/>
      <c r="D448" s="53"/>
      <c r="E448" s="53"/>
      <c r="F448" s="53"/>
      <c r="G448" s="53"/>
      <c r="H448" s="53"/>
      <c r="I448" s="53"/>
      <c r="J448" s="53"/>
      <c r="K448" s="53"/>
      <c r="L448" s="53"/>
      <c r="M448" s="53"/>
      <c r="N448" s="53"/>
      <c r="O448" s="53"/>
      <c r="P448" s="53"/>
      <c r="Q448" s="53"/>
      <c r="R448" s="53"/>
      <c r="S448" s="53"/>
      <c r="T448" s="53"/>
      <c r="U448" s="53"/>
      <c r="V448" s="53"/>
      <c r="W448" s="53"/>
      <c r="X448" s="53"/>
      <c r="Y448" s="53"/>
      <c r="Z448" s="53"/>
      <c r="AA448" s="53"/>
    </row>
    <row r="449" spans="1:27" x14ac:dyDescent="0.25">
      <c r="A449" s="53"/>
      <c r="B449" s="53"/>
      <c r="C449" s="53"/>
      <c r="D449" s="53"/>
      <c r="E449" s="53"/>
      <c r="F449" s="53"/>
      <c r="G449" s="53"/>
      <c r="H449" s="53"/>
      <c r="I449" s="53"/>
      <c r="J449" s="53"/>
      <c r="K449" s="53"/>
      <c r="L449" s="53"/>
      <c r="M449" s="53"/>
      <c r="N449" s="53"/>
      <c r="O449" s="53"/>
      <c r="P449" s="53"/>
      <c r="Q449" s="53"/>
      <c r="R449" s="53"/>
      <c r="S449" s="53"/>
      <c r="T449" s="53"/>
      <c r="U449" s="53"/>
      <c r="V449" s="53"/>
      <c r="W449" s="53"/>
      <c r="X449" s="53"/>
      <c r="Y449" s="53"/>
      <c r="Z449" s="53"/>
      <c r="AA449" s="53"/>
    </row>
    <row r="450" spans="1:27" x14ac:dyDescent="0.25">
      <c r="A450" s="53"/>
      <c r="B450" s="53"/>
      <c r="C450" s="53"/>
      <c r="D450" s="53"/>
      <c r="E450" s="53"/>
      <c r="F450" s="53"/>
      <c r="G450" s="53"/>
      <c r="H450" s="53"/>
      <c r="I450" s="53"/>
      <c r="J450" s="53"/>
      <c r="K450" s="53"/>
      <c r="L450" s="53"/>
      <c r="M450" s="53"/>
      <c r="N450" s="53"/>
      <c r="O450" s="53"/>
      <c r="P450" s="53"/>
      <c r="Q450" s="53"/>
      <c r="R450" s="53"/>
      <c r="S450" s="53"/>
      <c r="T450" s="53"/>
      <c r="U450" s="53"/>
      <c r="V450" s="53"/>
      <c r="W450" s="53"/>
      <c r="X450" s="53"/>
      <c r="Y450" s="53"/>
      <c r="Z450" s="53"/>
      <c r="AA450" s="53"/>
    </row>
    <row r="451" spans="1:27" x14ac:dyDescent="0.25">
      <c r="A451" s="53"/>
      <c r="B451" s="53"/>
      <c r="C451" s="53"/>
      <c r="D451" s="53"/>
      <c r="E451" s="53"/>
      <c r="F451" s="53"/>
      <c r="G451" s="53"/>
      <c r="H451" s="53"/>
      <c r="I451" s="53"/>
      <c r="J451" s="53"/>
      <c r="K451" s="53"/>
      <c r="L451" s="53"/>
      <c r="M451" s="53"/>
      <c r="N451" s="53"/>
      <c r="O451" s="53"/>
      <c r="P451" s="53"/>
      <c r="Q451" s="53"/>
      <c r="R451" s="53"/>
      <c r="S451" s="53"/>
      <c r="T451" s="53"/>
      <c r="U451" s="53"/>
      <c r="V451" s="53"/>
      <c r="W451" s="53"/>
      <c r="X451" s="53"/>
      <c r="Y451" s="53"/>
      <c r="Z451" s="53"/>
      <c r="AA451" s="53"/>
    </row>
    <row r="452" spans="1:27" x14ac:dyDescent="0.25">
      <c r="A452" s="53"/>
      <c r="B452" s="53"/>
      <c r="C452" s="53"/>
      <c r="D452" s="53"/>
      <c r="E452" s="53"/>
      <c r="F452" s="53"/>
      <c r="G452" s="53"/>
      <c r="H452" s="53"/>
      <c r="I452" s="53"/>
      <c r="J452" s="53"/>
      <c r="K452" s="53"/>
      <c r="L452" s="53"/>
      <c r="M452" s="53"/>
      <c r="N452" s="53"/>
      <c r="O452" s="53"/>
      <c r="P452" s="53"/>
      <c r="Q452" s="53"/>
      <c r="R452" s="53"/>
      <c r="S452" s="53"/>
      <c r="T452" s="53"/>
      <c r="U452" s="53"/>
      <c r="V452" s="53"/>
      <c r="W452" s="53"/>
      <c r="X452" s="53"/>
      <c r="Y452" s="53"/>
      <c r="Z452" s="53"/>
      <c r="AA452" s="53"/>
    </row>
    <row r="453" spans="1:27" x14ac:dyDescent="0.25">
      <c r="A453" s="53"/>
      <c r="B453" s="53"/>
      <c r="C453" s="53"/>
      <c r="D453" s="53"/>
      <c r="E453" s="53"/>
      <c r="F453" s="53"/>
      <c r="G453" s="53"/>
      <c r="H453" s="53"/>
      <c r="I453" s="53"/>
      <c r="J453" s="53"/>
      <c r="K453" s="53"/>
      <c r="L453" s="53"/>
      <c r="M453" s="53"/>
      <c r="N453" s="53"/>
      <c r="O453" s="53"/>
      <c r="P453" s="53"/>
      <c r="Q453" s="53"/>
      <c r="R453" s="53"/>
      <c r="S453" s="53"/>
      <c r="T453" s="53"/>
      <c r="U453" s="53"/>
      <c r="V453" s="53"/>
      <c r="W453" s="53"/>
      <c r="X453" s="53"/>
      <c r="Y453" s="53"/>
      <c r="Z453" s="53"/>
      <c r="AA453" s="53"/>
    </row>
    <row r="454" spans="1:27" x14ac:dyDescent="0.25">
      <c r="A454" s="53"/>
      <c r="B454" s="53"/>
      <c r="C454" s="53"/>
      <c r="D454" s="53"/>
      <c r="E454" s="53"/>
      <c r="F454" s="53"/>
      <c r="G454" s="53"/>
      <c r="H454" s="53"/>
      <c r="I454" s="53"/>
      <c r="J454" s="53"/>
      <c r="K454" s="53"/>
      <c r="L454" s="53"/>
      <c r="M454" s="53"/>
      <c r="N454" s="53"/>
      <c r="O454" s="53"/>
      <c r="P454" s="53"/>
      <c r="Q454" s="53"/>
      <c r="R454" s="53"/>
      <c r="S454" s="53"/>
      <c r="T454" s="53"/>
      <c r="U454" s="53"/>
      <c r="V454" s="53"/>
      <c r="W454" s="53"/>
      <c r="X454" s="53"/>
      <c r="Y454" s="53"/>
      <c r="Z454" s="53"/>
      <c r="AA454" s="53"/>
    </row>
    <row r="455" spans="1:27" x14ac:dyDescent="0.25">
      <c r="A455" s="53"/>
      <c r="B455" s="53"/>
      <c r="C455" s="53"/>
      <c r="D455" s="53"/>
      <c r="E455" s="53"/>
      <c r="F455" s="53"/>
      <c r="G455" s="53"/>
      <c r="H455" s="53"/>
      <c r="I455" s="53"/>
      <c r="J455" s="53"/>
      <c r="K455" s="53"/>
      <c r="L455" s="53"/>
      <c r="M455" s="53"/>
      <c r="N455" s="53"/>
      <c r="O455" s="53"/>
      <c r="P455" s="53"/>
      <c r="Q455" s="53"/>
      <c r="R455" s="53"/>
      <c r="S455" s="53"/>
      <c r="T455" s="53"/>
      <c r="U455" s="53"/>
      <c r="V455" s="53"/>
      <c r="W455" s="53"/>
      <c r="X455" s="53"/>
      <c r="Y455" s="53"/>
      <c r="Z455" s="53"/>
      <c r="AA455" s="53"/>
    </row>
    <row r="456" spans="1:27" x14ac:dyDescent="0.25">
      <c r="A456" s="53"/>
      <c r="B456" s="53"/>
      <c r="C456" s="53"/>
      <c r="D456" s="53"/>
      <c r="E456" s="53"/>
      <c r="F456" s="53"/>
      <c r="G456" s="53"/>
      <c r="H456" s="53"/>
      <c r="I456" s="53"/>
      <c r="J456" s="53"/>
      <c r="K456" s="53"/>
      <c r="L456" s="53"/>
      <c r="M456" s="53"/>
      <c r="N456" s="53"/>
      <c r="O456" s="53"/>
      <c r="P456" s="53"/>
      <c r="Q456" s="53"/>
      <c r="R456" s="53"/>
      <c r="S456" s="53"/>
      <c r="T456" s="53"/>
      <c r="U456" s="53"/>
      <c r="V456" s="53"/>
      <c r="W456" s="53"/>
      <c r="X456" s="53"/>
      <c r="Y456" s="53"/>
      <c r="Z456" s="53"/>
      <c r="AA456" s="53"/>
    </row>
    <row r="457" spans="1:27" x14ac:dyDescent="0.25">
      <c r="A457" s="53"/>
      <c r="B457" s="53"/>
      <c r="C457" s="53"/>
      <c r="D457" s="53"/>
      <c r="E457" s="53"/>
      <c r="F457" s="53"/>
      <c r="G457" s="53"/>
      <c r="H457" s="53"/>
      <c r="I457" s="53"/>
      <c r="J457" s="53"/>
      <c r="K457" s="53"/>
      <c r="L457" s="53"/>
      <c r="M457" s="53"/>
      <c r="N457" s="53"/>
      <c r="O457" s="53"/>
      <c r="P457" s="53"/>
      <c r="Q457" s="53"/>
      <c r="R457" s="53"/>
      <c r="S457" s="53"/>
      <c r="T457" s="53"/>
      <c r="U457" s="53"/>
      <c r="V457" s="53"/>
      <c r="W457" s="53"/>
      <c r="X457" s="53"/>
      <c r="Y457" s="53"/>
      <c r="Z457" s="53"/>
      <c r="AA457" s="53"/>
    </row>
    <row r="458" spans="1:27" x14ac:dyDescent="0.25">
      <c r="A458" s="53"/>
      <c r="B458" s="53"/>
      <c r="C458" s="53"/>
      <c r="D458" s="53"/>
      <c r="E458" s="53"/>
      <c r="F458" s="53"/>
      <c r="G458" s="53"/>
      <c r="H458" s="53"/>
      <c r="I458" s="53"/>
      <c r="J458" s="53"/>
      <c r="K458" s="53"/>
      <c r="L458" s="53"/>
      <c r="M458" s="53"/>
      <c r="N458" s="53"/>
      <c r="O458" s="53"/>
      <c r="P458" s="53"/>
      <c r="Q458" s="53"/>
      <c r="R458" s="53"/>
      <c r="S458" s="53"/>
      <c r="T458" s="53"/>
      <c r="U458" s="53"/>
      <c r="V458" s="53"/>
      <c r="W458" s="53"/>
      <c r="X458" s="53"/>
      <c r="Y458" s="53"/>
      <c r="Z458" s="53"/>
      <c r="AA458" s="53"/>
    </row>
    <row r="459" spans="1:27" x14ac:dyDescent="0.25">
      <c r="A459" s="53"/>
      <c r="B459" s="53"/>
      <c r="C459" s="53"/>
      <c r="D459" s="53"/>
      <c r="E459" s="53"/>
      <c r="F459" s="53"/>
      <c r="G459" s="53"/>
      <c r="H459" s="53"/>
      <c r="I459" s="53"/>
      <c r="J459" s="53"/>
      <c r="K459" s="53"/>
      <c r="L459" s="53"/>
      <c r="M459" s="53"/>
      <c r="N459" s="53"/>
      <c r="O459" s="53"/>
      <c r="P459" s="53"/>
      <c r="Q459" s="53"/>
      <c r="R459" s="53"/>
      <c r="S459" s="53"/>
      <c r="T459" s="53"/>
      <c r="U459" s="53"/>
      <c r="V459" s="53"/>
      <c r="W459" s="53"/>
      <c r="X459" s="53"/>
      <c r="Y459" s="53"/>
      <c r="Z459" s="53"/>
      <c r="AA459" s="53"/>
    </row>
    <row r="460" spans="1:27" x14ac:dyDescent="0.25">
      <c r="A460" s="53"/>
      <c r="B460" s="53"/>
      <c r="C460" s="53"/>
      <c r="D460" s="53"/>
      <c r="E460" s="53"/>
      <c r="F460" s="53"/>
      <c r="G460" s="53"/>
      <c r="H460" s="53"/>
      <c r="I460" s="53"/>
      <c r="J460" s="53"/>
      <c r="K460" s="53"/>
      <c r="L460" s="53"/>
      <c r="M460" s="53"/>
      <c r="N460" s="53"/>
      <c r="O460" s="53"/>
      <c r="P460" s="53"/>
      <c r="Q460" s="53"/>
      <c r="R460" s="53"/>
      <c r="S460" s="53"/>
      <c r="T460" s="53"/>
      <c r="U460" s="53"/>
      <c r="V460" s="53"/>
      <c r="W460" s="53"/>
      <c r="X460" s="53"/>
      <c r="Y460" s="53"/>
      <c r="Z460" s="53"/>
      <c r="AA460" s="53"/>
    </row>
    <row r="461" spans="1:27" x14ac:dyDescent="0.25">
      <c r="A461" s="53"/>
      <c r="B461" s="53"/>
      <c r="C461" s="53"/>
      <c r="D461" s="53"/>
      <c r="E461" s="53"/>
      <c r="F461" s="53"/>
      <c r="G461" s="53"/>
      <c r="H461" s="53"/>
      <c r="I461" s="53"/>
      <c r="J461" s="53"/>
      <c r="K461" s="53"/>
      <c r="L461" s="53"/>
      <c r="M461" s="53"/>
      <c r="N461" s="53"/>
      <c r="O461" s="53"/>
      <c r="P461" s="53"/>
      <c r="Q461" s="53"/>
      <c r="R461" s="53"/>
      <c r="S461" s="53"/>
      <c r="T461" s="53"/>
      <c r="U461" s="53"/>
      <c r="V461" s="53"/>
      <c r="W461" s="53"/>
      <c r="X461" s="53"/>
      <c r="Y461" s="53"/>
      <c r="Z461" s="53"/>
      <c r="AA461" s="53"/>
    </row>
    <row r="462" spans="1:27" x14ac:dyDescent="0.25">
      <c r="A462" s="53"/>
      <c r="B462" s="53"/>
      <c r="C462" s="53"/>
      <c r="D462" s="53"/>
      <c r="E462" s="53"/>
      <c r="F462" s="53"/>
      <c r="G462" s="53"/>
      <c r="H462" s="53"/>
      <c r="I462" s="53"/>
      <c r="J462" s="53"/>
      <c r="K462" s="53"/>
      <c r="L462" s="53"/>
      <c r="M462" s="53"/>
      <c r="N462" s="53"/>
      <c r="O462" s="53"/>
      <c r="P462" s="53"/>
      <c r="Q462" s="53"/>
      <c r="R462" s="53"/>
      <c r="S462" s="53"/>
      <c r="T462" s="53"/>
      <c r="U462" s="53"/>
      <c r="V462" s="53"/>
      <c r="W462" s="53"/>
      <c r="X462" s="53"/>
      <c r="Y462" s="53"/>
      <c r="Z462" s="53"/>
      <c r="AA462" s="53"/>
    </row>
    <row r="463" spans="1:27" x14ac:dyDescent="0.25">
      <c r="A463" s="53"/>
      <c r="B463" s="53"/>
      <c r="C463" s="53"/>
      <c r="D463" s="53"/>
      <c r="E463" s="53"/>
      <c r="F463" s="53"/>
      <c r="G463" s="53"/>
      <c r="H463" s="53"/>
      <c r="I463" s="53"/>
      <c r="J463" s="53"/>
      <c r="K463" s="53"/>
      <c r="L463" s="53"/>
      <c r="M463" s="53"/>
      <c r="N463" s="53"/>
      <c r="O463" s="53"/>
      <c r="P463" s="53"/>
      <c r="Q463" s="53"/>
      <c r="R463" s="53"/>
      <c r="S463" s="53"/>
      <c r="T463" s="53"/>
      <c r="U463" s="53"/>
      <c r="V463" s="53"/>
      <c r="W463" s="53"/>
      <c r="X463" s="53"/>
      <c r="Y463" s="53"/>
      <c r="Z463" s="53"/>
      <c r="AA463" s="53"/>
    </row>
    <row r="464" spans="1:27" x14ac:dyDescent="0.25">
      <c r="A464" s="53"/>
      <c r="B464" s="53"/>
      <c r="C464" s="53"/>
      <c r="D464" s="53"/>
      <c r="E464" s="53"/>
      <c r="F464" s="53"/>
      <c r="G464" s="53"/>
      <c r="H464" s="53"/>
      <c r="I464" s="53"/>
      <c r="J464" s="53"/>
      <c r="K464" s="53"/>
      <c r="L464" s="53"/>
      <c r="M464" s="53"/>
      <c r="N464" s="53"/>
      <c r="O464" s="53"/>
      <c r="P464" s="53"/>
      <c r="Q464" s="53"/>
      <c r="R464" s="53"/>
      <c r="S464" s="53"/>
      <c r="T464" s="53"/>
      <c r="U464" s="53"/>
      <c r="V464" s="53"/>
      <c r="W464" s="53"/>
      <c r="X464" s="53"/>
      <c r="Y464" s="53"/>
      <c r="Z464" s="53"/>
      <c r="AA464" s="53"/>
    </row>
    <row r="465" spans="1:27" x14ac:dyDescent="0.25">
      <c r="A465" s="53"/>
      <c r="B465" s="53"/>
      <c r="C465" s="53"/>
      <c r="D465" s="53"/>
      <c r="E465" s="53"/>
      <c r="F465" s="53"/>
      <c r="G465" s="53"/>
      <c r="H465" s="53"/>
      <c r="I465" s="53"/>
      <c r="J465" s="53"/>
      <c r="K465" s="53"/>
      <c r="L465" s="53"/>
      <c r="M465" s="53"/>
      <c r="N465" s="53"/>
      <c r="O465" s="53"/>
      <c r="P465" s="53"/>
      <c r="Q465" s="53"/>
      <c r="R465" s="53"/>
      <c r="S465" s="53"/>
      <c r="T465" s="53"/>
      <c r="U465" s="53"/>
      <c r="V465" s="53"/>
      <c r="W465" s="53"/>
      <c r="X465" s="53"/>
      <c r="Y465" s="53"/>
      <c r="Z465" s="53"/>
      <c r="AA465" s="53"/>
    </row>
    <row r="466" spans="1:27" x14ac:dyDescent="0.25">
      <c r="A466" s="53"/>
      <c r="B466" s="53"/>
      <c r="C466" s="53"/>
      <c r="D466" s="53"/>
      <c r="E466" s="53"/>
      <c r="F466" s="53"/>
      <c r="G466" s="53"/>
      <c r="H466" s="53"/>
      <c r="I466" s="53"/>
      <c r="J466" s="53"/>
      <c r="K466" s="53"/>
      <c r="L466" s="53"/>
      <c r="M466" s="53"/>
      <c r="N466" s="53"/>
      <c r="O466" s="53"/>
      <c r="P466" s="53"/>
      <c r="Q466" s="53"/>
      <c r="R466" s="53"/>
      <c r="S466" s="53"/>
      <c r="T466" s="53"/>
      <c r="U466" s="53"/>
      <c r="V466" s="53"/>
      <c r="W466" s="53"/>
      <c r="X466" s="53"/>
      <c r="Y466" s="53"/>
      <c r="Z466" s="53"/>
      <c r="AA466" s="53"/>
    </row>
    <row r="467" spans="1:27" x14ac:dyDescent="0.25">
      <c r="A467" s="53"/>
      <c r="B467" s="53"/>
      <c r="C467" s="53"/>
      <c r="D467" s="53"/>
      <c r="E467" s="53"/>
      <c r="F467" s="53"/>
      <c r="G467" s="53"/>
      <c r="H467" s="53"/>
      <c r="I467" s="53"/>
      <c r="J467" s="53"/>
      <c r="K467" s="53"/>
      <c r="L467" s="53"/>
      <c r="M467" s="53"/>
      <c r="N467" s="53"/>
      <c r="O467" s="53"/>
      <c r="P467" s="53"/>
      <c r="Q467" s="53"/>
      <c r="R467" s="53"/>
      <c r="S467" s="53"/>
      <c r="T467" s="53"/>
      <c r="U467" s="53"/>
      <c r="V467" s="53"/>
      <c r="W467" s="53"/>
      <c r="X467" s="53"/>
      <c r="Y467" s="53"/>
      <c r="Z467" s="53"/>
      <c r="AA467" s="53"/>
    </row>
    <row r="468" spans="1:27" x14ac:dyDescent="0.25">
      <c r="A468" s="53"/>
      <c r="B468" s="53"/>
      <c r="C468" s="53"/>
      <c r="D468" s="53"/>
      <c r="E468" s="53"/>
      <c r="F468" s="53"/>
      <c r="G468" s="53"/>
      <c r="H468" s="53"/>
      <c r="I468" s="53"/>
      <c r="J468" s="53"/>
      <c r="K468" s="53"/>
      <c r="L468" s="53"/>
      <c r="M468" s="53"/>
      <c r="N468" s="53"/>
      <c r="O468" s="53"/>
      <c r="P468" s="53"/>
      <c r="Q468" s="53"/>
      <c r="R468" s="53"/>
      <c r="S468" s="53"/>
      <c r="T468" s="53"/>
      <c r="U468" s="53"/>
      <c r="V468" s="53"/>
      <c r="W468" s="53"/>
      <c r="X468" s="53"/>
      <c r="Y468" s="53"/>
      <c r="Z468" s="53"/>
      <c r="AA468" s="53"/>
    </row>
    <row r="469" spans="1:27" x14ac:dyDescent="0.25">
      <c r="A469" s="53"/>
      <c r="B469" s="53"/>
      <c r="C469" s="53"/>
      <c r="D469" s="53"/>
      <c r="E469" s="53"/>
      <c r="F469" s="53"/>
      <c r="G469" s="53"/>
      <c r="H469" s="53"/>
      <c r="I469" s="53"/>
      <c r="J469" s="53"/>
      <c r="K469" s="53"/>
      <c r="L469" s="53"/>
      <c r="M469" s="53"/>
      <c r="N469" s="53"/>
      <c r="O469" s="53"/>
      <c r="P469" s="53"/>
      <c r="Q469" s="53"/>
      <c r="R469" s="53"/>
      <c r="S469" s="53"/>
      <c r="T469" s="53"/>
      <c r="U469" s="53"/>
      <c r="V469" s="53"/>
      <c r="W469" s="53"/>
      <c r="X469" s="53"/>
      <c r="Y469" s="53"/>
      <c r="Z469" s="53"/>
      <c r="AA469" s="53"/>
    </row>
    <row r="470" spans="1:27" x14ac:dyDescent="0.25">
      <c r="A470" s="53"/>
      <c r="B470" s="53"/>
      <c r="C470" s="53"/>
      <c r="D470" s="53"/>
      <c r="E470" s="53"/>
      <c r="F470" s="53"/>
      <c r="G470" s="53"/>
      <c r="H470" s="53"/>
      <c r="I470" s="53"/>
      <c r="J470" s="53"/>
      <c r="K470" s="53"/>
      <c r="L470" s="53"/>
      <c r="M470" s="53"/>
      <c r="N470" s="53"/>
      <c r="O470" s="53"/>
      <c r="P470" s="53"/>
      <c r="Q470" s="53"/>
      <c r="R470" s="53"/>
      <c r="S470" s="53"/>
      <c r="T470" s="53"/>
      <c r="U470" s="53"/>
      <c r="V470" s="53"/>
      <c r="W470" s="53"/>
      <c r="X470" s="53"/>
      <c r="Y470" s="53"/>
      <c r="Z470" s="53"/>
      <c r="AA470" s="53"/>
    </row>
    <row r="471" spans="1:27" x14ac:dyDescent="0.25">
      <c r="A471" s="53"/>
      <c r="B471" s="53"/>
      <c r="C471" s="53"/>
      <c r="D471" s="53"/>
      <c r="E471" s="53"/>
      <c r="F471" s="53"/>
      <c r="G471" s="53"/>
      <c r="H471" s="53"/>
      <c r="I471" s="53"/>
      <c r="J471" s="53"/>
      <c r="K471" s="53"/>
      <c r="L471" s="53"/>
      <c r="M471" s="53"/>
      <c r="N471" s="53"/>
      <c r="O471" s="53"/>
      <c r="P471" s="53"/>
      <c r="Q471" s="53"/>
      <c r="R471" s="53"/>
      <c r="S471" s="53"/>
      <c r="T471" s="53"/>
      <c r="U471" s="53"/>
      <c r="V471" s="53"/>
      <c r="W471" s="53"/>
      <c r="X471" s="53"/>
      <c r="Y471" s="53"/>
      <c r="Z471" s="53"/>
      <c r="AA471" s="53"/>
    </row>
    <row r="472" spans="1:27" x14ac:dyDescent="0.25">
      <c r="A472" s="53"/>
      <c r="B472" s="53"/>
      <c r="C472" s="53"/>
      <c r="D472" s="53"/>
      <c r="E472" s="53"/>
      <c r="F472" s="53"/>
      <c r="G472" s="53"/>
      <c r="H472" s="53"/>
      <c r="I472" s="53"/>
      <c r="J472" s="53"/>
      <c r="K472" s="53"/>
      <c r="L472" s="53"/>
      <c r="M472" s="53"/>
      <c r="N472" s="53"/>
      <c r="O472" s="53"/>
      <c r="P472" s="53"/>
      <c r="Q472" s="53"/>
      <c r="R472" s="53"/>
      <c r="S472" s="53"/>
      <c r="T472" s="53"/>
      <c r="U472" s="53"/>
      <c r="V472" s="53"/>
      <c r="W472" s="53"/>
      <c r="X472" s="53"/>
      <c r="Y472" s="53"/>
      <c r="Z472" s="53"/>
      <c r="AA472" s="53"/>
    </row>
    <row r="473" spans="1:27" x14ac:dyDescent="0.25">
      <c r="A473" s="53"/>
      <c r="B473" s="53"/>
      <c r="C473" s="53"/>
      <c r="D473" s="53"/>
      <c r="E473" s="53"/>
      <c r="F473" s="53"/>
      <c r="G473" s="53"/>
      <c r="H473" s="53"/>
      <c r="I473" s="53"/>
      <c r="J473" s="53"/>
      <c r="K473" s="53"/>
      <c r="L473" s="53"/>
      <c r="M473" s="53"/>
      <c r="N473" s="53"/>
      <c r="O473" s="53"/>
      <c r="P473" s="53"/>
      <c r="Q473" s="53"/>
      <c r="R473" s="53"/>
      <c r="S473" s="53"/>
      <c r="T473" s="53"/>
      <c r="U473" s="53"/>
      <c r="V473" s="53"/>
      <c r="W473" s="53"/>
      <c r="X473" s="53"/>
      <c r="Y473" s="53"/>
      <c r="Z473" s="53"/>
      <c r="AA473" s="53"/>
    </row>
    <row r="474" spans="1:27" x14ac:dyDescent="0.25">
      <c r="A474" s="53"/>
      <c r="B474" s="53"/>
      <c r="C474" s="53"/>
      <c r="D474" s="53"/>
      <c r="E474" s="53"/>
      <c r="F474" s="53"/>
      <c r="G474" s="53"/>
      <c r="H474" s="53"/>
      <c r="I474" s="53"/>
      <c r="J474" s="53"/>
      <c r="K474" s="53"/>
      <c r="L474" s="53"/>
      <c r="M474" s="53"/>
      <c r="N474" s="53"/>
      <c r="O474" s="53"/>
      <c r="P474" s="53"/>
      <c r="Q474" s="53"/>
      <c r="R474" s="53"/>
      <c r="S474" s="53"/>
      <c r="T474" s="53"/>
      <c r="U474" s="53"/>
      <c r="V474" s="53"/>
      <c r="W474" s="53"/>
      <c r="X474" s="53"/>
      <c r="Y474" s="53"/>
      <c r="Z474" s="53"/>
      <c r="AA474" s="53"/>
    </row>
    <row r="475" spans="1:27" x14ac:dyDescent="0.25">
      <c r="A475" s="53"/>
      <c r="B475" s="53"/>
      <c r="C475" s="53"/>
      <c r="D475" s="53"/>
      <c r="E475" s="53"/>
      <c r="F475" s="53"/>
      <c r="G475" s="53"/>
      <c r="H475" s="53"/>
      <c r="I475" s="53"/>
      <c r="J475" s="53"/>
      <c r="K475" s="53"/>
      <c r="L475" s="53"/>
      <c r="M475" s="53"/>
      <c r="N475" s="53"/>
      <c r="O475" s="53"/>
      <c r="P475" s="53"/>
      <c r="Q475" s="53"/>
      <c r="R475" s="53"/>
      <c r="S475" s="53"/>
      <c r="T475" s="53"/>
      <c r="U475" s="53"/>
      <c r="V475" s="53"/>
      <c r="W475" s="53"/>
      <c r="X475" s="53"/>
      <c r="Y475" s="53"/>
      <c r="Z475" s="53"/>
      <c r="AA475" s="53"/>
    </row>
    <row r="476" spans="1:27" x14ac:dyDescent="0.25">
      <c r="A476" s="53"/>
      <c r="B476" s="53"/>
      <c r="C476" s="53"/>
      <c r="D476" s="53"/>
      <c r="E476" s="53"/>
      <c r="F476" s="53"/>
      <c r="G476" s="53"/>
      <c r="H476" s="53"/>
      <c r="I476" s="53"/>
      <c r="J476" s="53"/>
      <c r="K476" s="53"/>
      <c r="L476" s="53"/>
      <c r="M476" s="53"/>
      <c r="N476" s="53"/>
      <c r="O476" s="53"/>
      <c r="P476" s="53"/>
      <c r="Q476" s="53"/>
      <c r="R476" s="53"/>
      <c r="S476" s="53"/>
      <c r="T476" s="53"/>
      <c r="U476" s="53"/>
      <c r="V476" s="53"/>
      <c r="W476" s="53"/>
      <c r="X476" s="53"/>
      <c r="Y476" s="53"/>
      <c r="Z476" s="53"/>
      <c r="AA476" s="53"/>
    </row>
    <row r="477" spans="1:27" x14ac:dyDescent="0.25">
      <c r="A477" s="53"/>
      <c r="B477" s="53"/>
      <c r="C477" s="53"/>
      <c r="D477" s="53"/>
      <c r="E477" s="53"/>
      <c r="F477" s="53"/>
      <c r="G477" s="53"/>
      <c r="H477" s="53"/>
      <c r="I477" s="53"/>
      <c r="J477" s="53"/>
      <c r="K477" s="53"/>
      <c r="L477" s="53"/>
      <c r="M477" s="53"/>
      <c r="N477" s="53"/>
      <c r="O477" s="53"/>
      <c r="P477" s="53"/>
      <c r="Q477" s="53"/>
      <c r="R477" s="53"/>
      <c r="S477" s="53"/>
      <c r="T477" s="53"/>
      <c r="U477" s="53"/>
      <c r="V477" s="53"/>
      <c r="W477" s="53"/>
      <c r="X477" s="53"/>
      <c r="Y477" s="53"/>
      <c r="Z477" s="53"/>
      <c r="AA477" s="53"/>
    </row>
    <row r="478" spans="1:27" x14ac:dyDescent="0.25">
      <c r="A478" s="53"/>
      <c r="B478" s="53"/>
      <c r="C478" s="53"/>
      <c r="D478" s="53"/>
      <c r="E478" s="53"/>
      <c r="F478" s="53"/>
      <c r="G478" s="53"/>
      <c r="H478" s="53"/>
      <c r="I478" s="53"/>
      <c r="J478" s="53"/>
      <c r="K478" s="53"/>
      <c r="L478" s="53"/>
      <c r="M478" s="53"/>
      <c r="N478" s="53"/>
      <c r="O478" s="53"/>
      <c r="P478" s="53"/>
      <c r="Q478" s="53"/>
      <c r="R478" s="53"/>
      <c r="S478" s="53"/>
      <c r="T478" s="53"/>
      <c r="U478" s="53"/>
      <c r="V478" s="53"/>
      <c r="W478" s="53"/>
      <c r="X478" s="53"/>
      <c r="Y478" s="53"/>
      <c r="Z478" s="53"/>
      <c r="AA478" s="53"/>
    </row>
    <row r="479" spans="1:27" x14ac:dyDescent="0.25">
      <c r="A479" s="53"/>
      <c r="B479" s="53"/>
      <c r="C479" s="53"/>
      <c r="D479" s="53"/>
      <c r="E479" s="53"/>
      <c r="F479" s="53"/>
      <c r="G479" s="53"/>
      <c r="H479" s="53"/>
      <c r="I479" s="53"/>
      <c r="J479" s="53"/>
      <c r="K479" s="53"/>
      <c r="L479" s="53"/>
      <c r="M479" s="53"/>
      <c r="N479" s="53"/>
      <c r="O479" s="53"/>
      <c r="P479" s="53"/>
      <c r="Q479" s="53"/>
      <c r="R479" s="53"/>
      <c r="S479" s="53"/>
      <c r="T479" s="53"/>
      <c r="U479" s="53"/>
      <c r="V479" s="53"/>
      <c r="W479" s="53"/>
      <c r="X479" s="53"/>
      <c r="Y479" s="53"/>
      <c r="Z479" s="53"/>
      <c r="AA479" s="53"/>
    </row>
    <row r="480" spans="1:27" x14ac:dyDescent="0.25">
      <c r="A480" s="53"/>
      <c r="B480" s="53"/>
      <c r="C480" s="53"/>
      <c r="D480" s="53"/>
      <c r="E480" s="53"/>
      <c r="F480" s="53"/>
      <c r="G480" s="53"/>
      <c r="H480" s="53"/>
      <c r="I480" s="53"/>
      <c r="J480" s="53"/>
      <c r="K480" s="53"/>
      <c r="L480" s="53"/>
      <c r="M480" s="53"/>
      <c r="N480" s="53"/>
      <c r="O480" s="53"/>
      <c r="P480" s="53"/>
      <c r="Q480" s="53"/>
      <c r="R480" s="53"/>
      <c r="S480" s="53"/>
      <c r="T480" s="53"/>
      <c r="U480" s="53"/>
      <c r="V480" s="53"/>
      <c r="W480" s="53"/>
      <c r="X480" s="53"/>
      <c r="Y480" s="53"/>
      <c r="Z480" s="53"/>
      <c r="AA480" s="53"/>
    </row>
    <row r="481" spans="1:27" x14ac:dyDescent="0.25">
      <c r="A481" s="53"/>
      <c r="B481" s="53"/>
      <c r="C481" s="53"/>
      <c r="D481" s="53"/>
      <c r="E481" s="53"/>
      <c r="F481" s="53"/>
      <c r="G481" s="53"/>
      <c r="H481" s="53"/>
      <c r="I481" s="53"/>
      <c r="J481" s="53"/>
      <c r="K481" s="53"/>
      <c r="L481" s="53"/>
      <c r="M481" s="53"/>
      <c r="N481" s="53"/>
      <c r="O481" s="53"/>
      <c r="P481" s="53"/>
      <c r="Q481" s="53"/>
      <c r="R481" s="53"/>
      <c r="S481" s="53"/>
      <c r="T481" s="53"/>
      <c r="U481" s="53"/>
      <c r="V481" s="53"/>
      <c r="W481" s="53"/>
      <c r="X481" s="53"/>
      <c r="Y481" s="53"/>
      <c r="Z481" s="53"/>
      <c r="AA481" s="53"/>
    </row>
    <row r="482" spans="1:27" x14ac:dyDescent="0.25">
      <c r="A482" s="53"/>
      <c r="B482" s="53"/>
      <c r="C482" s="53"/>
      <c r="D482" s="53"/>
      <c r="E482" s="53"/>
      <c r="F482" s="53"/>
      <c r="G482" s="53"/>
      <c r="H482" s="53"/>
      <c r="I482" s="53"/>
      <c r="J482" s="53"/>
      <c r="K482" s="53"/>
      <c r="L482" s="53"/>
      <c r="M482" s="53"/>
      <c r="N482" s="53"/>
      <c r="O482" s="53"/>
      <c r="P482" s="53"/>
      <c r="Q482" s="53"/>
      <c r="R482" s="53"/>
      <c r="S482" s="53"/>
      <c r="T482" s="53"/>
      <c r="U482" s="53"/>
      <c r="V482" s="53"/>
      <c r="W482" s="53"/>
      <c r="X482" s="53"/>
      <c r="Y482" s="53"/>
      <c r="Z482" s="53"/>
      <c r="AA482" s="53"/>
    </row>
    <row r="483" spans="1:27" x14ac:dyDescent="0.25">
      <c r="A483" s="53"/>
      <c r="B483" s="53"/>
      <c r="C483" s="53"/>
      <c r="D483" s="53"/>
      <c r="E483" s="53"/>
      <c r="F483" s="53"/>
      <c r="G483" s="53"/>
      <c r="H483" s="53"/>
      <c r="I483" s="53"/>
      <c r="J483" s="53"/>
      <c r="K483" s="53"/>
      <c r="L483" s="53"/>
      <c r="M483" s="53"/>
      <c r="N483" s="53"/>
      <c r="O483" s="53"/>
      <c r="P483" s="53"/>
      <c r="Q483" s="53"/>
      <c r="R483" s="53"/>
      <c r="S483" s="53"/>
      <c r="T483" s="53"/>
      <c r="U483" s="53"/>
      <c r="V483" s="53"/>
      <c r="W483" s="53"/>
      <c r="X483" s="53"/>
      <c r="Y483" s="53"/>
      <c r="Z483" s="53"/>
      <c r="AA483" s="53"/>
    </row>
    <row r="484" spans="1:27" x14ac:dyDescent="0.25">
      <c r="A484" s="53"/>
      <c r="B484" s="53"/>
      <c r="C484" s="53"/>
      <c r="D484" s="53"/>
      <c r="E484" s="53"/>
      <c r="F484" s="53"/>
      <c r="G484" s="53"/>
      <c r="H484" s="53"/>
      <c r="I484" s="53"/>
      <c r="J484" s="53"/>
      <c r="K484" s="53"/>
      <c r="L484" s="53"/>
      <c r="M484" s="53"/>
      <c r="N484" s="53"/>
      <c r="O484" s="53"/>
      <c r="P484" s="53"/>
      <c r="Q484" s="53"/>
      <c r="R484" s="53"/>
      <c r="S484" s="53"/>
      <c r="T484" s="53"/>
      <c r="U484" s="53"/>
      <c r="V484" s="53"/>
      <c r="W484" s="53"/>
      <c r="X484" s="53"/>
      <c r="Y484" s="53"/>
      <c r="Z484" s="53"/>
      <c r="AA484" s="53"/>
    </row>
    <row r="485" spans="1:27" x14ac:dyDescent="0.25">
      <c r="A485" s="53"/>
      <c r="B485" s="53"/>
      <c r="C485" s="53"/>
      <c r="D485" s="53"/>
      <c r="E485" s="53"/>
      <c r="F485" s="53"/>
      <c r="G485" s="53"/>
      <c r="H485" s="53"/>
      <c r="I485" s="53"/>
      <c r="J485" s="53"/>
      <c r="K485" s="53"/>
      <c r="L485" s="53"/>
      <c r="M485" s="53"/>
      <c r="N485" s="53"/>
      <c r="O485" s="53"/>
      <c r="P485" s="53"/>
      <c r="Q485" s="53"/>
      <c r="R485" s="53"/>
      <c r="S485" s="53"/>
      <c r="T485" s="53"/>
      <c r="U485" s="53"/>
      <c r="V485" s="53"/>
      <c r="W485" s="53"/>
      <c r="X485" s="53"/>
      <c r="Y485" s="53"/>
      <c r="Z485" s="53"/>
      <c r="AA485" s="53"/>
    </row>
    <row r="486" spans="1:27" x14ac:dyDescent="0.25">
      <c r="A486" s="53"/>
      <c r="B486" s="53"/>
      <c r="C486" s="53"/>
      <c r="D486" s="53"/>
      <c r="E486" s="53"/>
      <c r="F486" s="53"/>
      <c r="G486" s="53"/>
      <c r="H486" s="53"/>
      <c r="I486" s="53"/>
      <c r="J486" s="53"/>
      <c r="K486" s="53"/>
      <c r="L486" s="53"/>
      <c r="M486" s="53"/>
      <c r="N486" s="53"/>
      <c r="O486" s="53"/>
      <c r="P486" s="53"/>
      <c r="Q486" s="53"/>
      <c r="R486" s="53"/>
      <c r="S486" s="53"/>
      <c r="T486" s="53"/>
      <c r="U486" s="53"/>
      <c r="V486" s="53"/>
      <c r="W486" s="53"/>
      <c r="X486" s="53"/>
      <c r="Y486" s="53"/>
      <c r="Z486" s="53"/>
      <c r="AA486" s="53"/>
    </row>
    <row r="487" spans="1:27" x14ac:dyDescent="0.25">
      <c r="A487" s="53"/>
      <c r="B487" s="53"/>
      <c r="C487" s="53"/>
      <c r="D487" s="53"/>
      <c r="E487" s="53"/>
      <c r="F487" s="53"/>
      <c r="G487" s="53"/>
      <c r="H487" s="53"/>
      <c r="I487" s="53"/>
      <c r="J487" s="53"/>
      <c r="K487" s="53"/>
      <c r="L487" s="53"/>
      <c r="M487" s="53"/>
      <c r="N487" s="53"/>
      <c r="O487" s="53"/>
      <c r="P487" s="53"/>
      <c r="Q487" s="53"/>
      <c r="R487" s="53"/>
      <c r="S487" s="53"/>
      <c r="T487" s="53"/>
      <c r="U487" s="53"/>
      <c r="V487" s="53"/>
      <c r="W487" s="53"/>
      <c r="X487" s="53"/>
      <c r="Y487" s="53"/>
      <c r="Z487" s="53"/>
      <c r="AA487" s="53"/>
    </row>
    <row r="488" spans="1:27" x14ac:dyDescent="0.25">
      <c r="A488" s="53"/>
      <c r="B488" s="53"/>
      <c r="C488" s="53"/>
      <c r="D488" s="53"/>
      <c r="E488" s="53"/>
      <c r="F488" s="53"/>
      <c r="G488" s="53"/>
      <c r="H488" s="53"/>
      <c r="I488" s="53"/>
      <c r="J488" s="53"/>
      <c r="K488" s="53"/>
      <c r="L488" s="53"/>
      <c r="M488" s="53"/>
      <c r="N488" s="53"/>
      <c r="O488" s="53"/>
      <c r="P488" s="53"/>
      <c r="Q488" s="53"/>
      <c r="R488" s="53"/>
      <c r="S488" s="53"/>
      <c r="T488" s="53"/>
      <c r="U488" s="53"/>
      <c r="V488" s="53"/>
      <c r="W488" s="53"/>
      <c r="X488" s="53"/>
      <c r="Y488" s="53"/>
      <c r="Z488" s="53"/>
      <c r="AA488" s="53"/>
    </row>
    <row r="489" spans="1:27" x14ac:dyDescent="0.25">
      <c r="A489" s="53"/>
      <c r="B489" s="53"/>
      <c r="C489" s="53"/>
      <c r="D489" s="53"/>
      <c r="E489" s="53"/>
      <c r="F489" s="53"/>
      <c r="G489" s="53"/>
      <c r="H489" s="53"/>
      <c r="I489" s="53"/>
      <c r="J489" s="53"/>
      <c r="K489" s="53"/>
      <c r="L489" s="53"/>
      <c r="M489" s="53"/>
      <c r="N489" s="53"/>
      <c r="O489" s="53"/>
      <c r="P489" s="53"/>
      <c r="Q489" s="53"/>
      <c r="R489" s="53"/>
      <c r="S489" s="53"/>
      <c r="T489" s="53"/>
      <c r="U489" s="53"/>
      <c r="V489" s="53"/>
      <c r="W489" s="53"/>
      <c r="X489" s="53"/>
      <c r="Y489" s="53"/>
      <c r="Z489" s="53"/>
      <c r="AA489" s="53"/>
    </row>
    <row r="490" spans="1:27" x14ac:dyDescent="0.25">
      <c r="A490" s="53"/>
      <c r="B490" s="53"/>
      <c r="C490" s="53"/>
      <c r="D490" s="53"/>
      <c r="E490" s="53"/>
      <c r="F490" s="53"/>
      <c r="G490" s="53"/>
      <c r="H490" s="53"/>
      <c r="I490" s="53"/>
      <c r="J490" s="53"/>
      <c r="K490" s="53"/>
      <c r="L490" s="53"/>
      <c r="M490" s="53"/>
      <c r="N490" s="53"/>
      <c r="O490" s="53"/>
      <c r="P490" s="53"/>
      <c r="Q490" s="53"/>
      <c r="R490" s="53"/>
      <c r="S490" s="53"/>
      <c r="T490" s="53"/>
      <c r="U490" s="53"/>
      <c r="V490" s="53"/>
      <c r="W490" s="53"/>
      <c r="X490" s="53"/>
      <c r="Y490" s="53"/>
      <c r="Z490" s="53"/>
      <c r="AA490" s="53"/>
    </row>
    <row r="491" spans="1:27" x14ac:dyDescent="0.25">
      <c r="A491" s="53"/>
      <c r="B491" s="53"/>
      <c r="C491" s="53"/>
      <c r="D491" s="53"/>
      <c r="E491" s="53"/>
      <c r="F491" s="53"/>
      <c r="G491" s="53"/>
      <c r="H491" s="53"/>
      <c r="I491" s="53"/>
      <c r="J491" s="53"/>
      <c r="K491" s="53"/>
      <c r="L491" s="53"/>
      <c r="M491" s="53"/>
      <c r="N491" s="53"/>
      <c r="O491" s="53"/>
      <c r="P491" s="53"/>
      <c r="Q491" s="53"/>
      <c r="R491" s="53"/>
      <c r="S491" s="53"/>
      <c r="T491" s="53"/>
      <c r="U491" s="53"/>
      <c r="V491" s="53"/>
      <c r="W491" s="53"/>
      <c r="X491" s="53"/>
      <c r="Y491" s="53"/>
      <c r="Z491" s="53"/>
      <c r="AA491" s="53"/>
    </row>
    <row r="492" spans="1:27" x14ac:dyDescent="0.25">
      <c r="A492" s="53"/>
      <c r="B492" s="53"/>
      <c r="C492" s="53"/>
      <c r="D492" s="53"/>
      <c r="E492" s="53"/>
      <c r="F492" s="53"/>
      <c r="G492" s="53"/>
      <c r="H492" s="53"/>
      <c r="I492" s="53"/>
      <c r="J492" s="53"/>
      <c r="K492" s="53"/>
      <c r="L492" s="53"/>
      <c r="M492" s="53"/>
      <c r="N492" s="53"/>
      <c r="O492" s="53"/>
      <c r="P492" s="53"/>
      <c r="Q492" s="53"/>
      <c r="R492" s="53"/>
      <c r="S492" s="53"/>
      <c r="T492" s="53"/>
      <c r="U492" s="53"/>
      <c r="V492" s="53"/>
      <c r="W492" s="53"/>
      <c r="X492" s="53"/>
      <c r="Y492" s="53"/>
      <c r="Z492" s="53"/>
      <c r="AA492" s="53"/>
    </row>
    <row r="493" spans="1:27" x14ac:dyDescent="0.25">
      <c r="A493" s="53"/>
      <c r="B493" s="53"/>
      <c r="C493" s="53"/>
      <c r="D493" s="53"/>
      <c r="E493" s="53"/>
      <c r="F493" s="53"/>
      <c r="G493" s="53"/>
      <c r="H493" s="53"/>
      <c r="I493" s="53"/>
      <c r="J493" s="53"/>
      <c r="K493" s="53"/>
      <c r="L493" s="53"/>
      <c r="M493" s="53"/>
      <c r="N493" s="53"/>
      <c r="O493" s="53"/>
      <c r="P493" s="53"/>
      <c r="Q493" s="53"/>
      <c r="R493" s="53"/>
      <c r="S493" s="53"/>
      <c r="T493" s="53"/>
      <c r="U493" s="53"/>
      <c r="V493" s="53"/>
      <c r="W493" s="53"/>
      <c r="X493" s="53"/>
      <c r="Y493" s="53"/>
      <c r="Z493" s="53"/>
      <c r="AA493" s="53"/>
    </row>
    <row r="494" spans="1:27" x14ac:dyDescent="0.25">
      <c r="A494" s="53"/>
      <c r="B494" s="53"/>
      <c r="C494" s="53"/>
      <c r="D494" s="53"/>
      <c r="E494" s="53"/>
      <c r="F494" s="53"/>
      <c r="G494" s="53"/>
      <c r="H494" s="53"/>
      <c r="I494" s="53"/>
      <c r="J494" s="53"/>
      <c r="K494" s="53"/>
      <c r="L494" s="53"/>
      <c r="M494" s="53"/>
      <c r="N494" s="53"/>
      <c r="O494" s="53"/>
      <c r="P494" s="53"/>
      <c r="Q494" s="53"/>
      <c r="R494" s="53"/>
      <c r="S494" s="53"/>
      <c r="T494" s="53"/>
      <c r="U494" s="53"/>
      <c r="V494" s="53"/>
      <c r="W494" s="53"/>
      <c r="X494" s="53"/>
      <c r="Y494" s="53"/>
      <c r="Z494" s="53"/>
      <c r="AA494" s="53"/>
    </row>
    <row r="495" spans="1:27" x14ac:dyDescent="0.25">
      <c r="A495" s="53"/>
      <c r="B495" s="53"/>
      <c r="C495" s="53"/>
      <c r="D495" s="53"/>
      <c r="E495" s="53"/>
      <c r="F495" s="53"/>
      <c r="G495" s="53"/>
      <c r="H495" s="53"/>
      <c r="I495" s="53"/>
      <c r="J495" s="53"/>
      <c r="K495" s="53"/>
      <c r="L495" s="53"/>
      <c r="M495" s="53"/>
      <c r="N495" s="53"/>
      <c r="O495" s="53"/>
      <c r="P495" s="53"/>
      <c r="Q495" s="53"/>
      <c r="R495" s="53"/>
      <c r="S495" s="53"/>
      <c r="T495" s="53"/>
      <c r="U495" s="53"/>
      <c r="V495" s="53"/>
      <c r="W495" s="53"/>
      <c r="X495" s="53"/>
      <c r="Y495" s="53"/>
      <c r="Z495" s="53"/>
      <c r="AA495" s="53"/>
    </row>
    <row r="496" spans="1:27" x14ac:dyDescent="0.25">
      <c r="A496" s="53"/>
      <c r="B496" s="53"/>
      <c r="C496" s="53"/>
      <c r="D496" s="53"/>
      <c r="E496" s="53"/>
      <c r="F496" s="53"/>
      <c r="G496" s="53"/>
      <c r="H496" s="53"/>
      <c r="I496" s="53"/>
      <c r="J496" s="53"/>
      <c r="K496" s="53"/>
      <c r="L496" s="53"/>
      <c r="M496" s="53"/>
      <c r="N496" s="53"/>
      <c r="O496" s="53"/>
      <c r="P496" s="53"/>
      <c r="Q496" s="53"/>
      <c r="R496" s="53"/>
      <c r="S496" s="53"/>
      <c r="T496" s="53"/>
      <c r="U496" s="53"/>
      <c r="V496" s="53"/>
      <c r="W496" s="53"/>
      <c r="X496" s="53"/>
      <c r="Y496" s="53"/>
      <c r="Z496" s="53"/>
      <c r="AA496" s="53"/>
    </row>
    <row r="497" spans="1:27" x14ac:dyDescent="0.25">
      <c r="A497" s="53"/>
      <c r="B497" s="53"/>
      <c r="C497" s="53"/>
      <c r="D497" s="53"/>
      <c r="E497" s="53"/>
      <c r="F497" s="53"/>
      <c r="G497" s="53"/>
      <c r="H497" s="53"/>
      <c r="I497" s="53"/>
      <c r="J497" s="53"/>
      <c r="K497" s="53"/>
      <c r="L497" s="53"/>
      <c r="M497" s="53"/>
      <c r="N497" s="53"/>
      <c r="O497" s="53"/>
      <c r="P497" s="53"/>
      <c r="Q497" s="53"/>
      <c r="R497" s="53"/>
      <c r="S497" s="53"/>
      <c r="T497" s="53"/>
      <c r="U497" s="53"/>
      <c r="V497" s="53"/>
      <c r="W497" s="53"/>
      <c r="X497" s="53"/>
      <c r="Y497" s="53"/>
      <c r="Z497" s="53"/>
      <c r="AA497" s="53"/>
    </row>
    <row r="498" spans="1:27" x14ac:dyDescent="0.25">
      <c r="A498" s="53"/>
      <c r="B498" s="53"/>
      <c r="C498" s="53"/>
      <c r="D498" s="53"/>
      <c r="E498" s="53"/>
      <c r="F498" s="53"/>
      <c r="G498" s="53"/>
      <c r="H498" s="53"/>
      <c r="I498" s="53"/>
      <c r="J498" s="53"/>
      <c r="K498" s="53"/>
      <c r="L498" s="53"/>
      <c r="M498" s="53"/>
      <c r="N498" s="53"/>
      <c r="O498" s="53"/>
      <c r="P498" s="53"/>
      <c r="Q498" s="53"/>
      <c r="R498" s="53"/>
      <c r="S498" s="53"/>
      <c r="T498" s="53"/>
      <c r="U498" s="53"/>
      <c r="V498" s="53"/>
      <c r="W498" s="53"/>
      <c r="X498" s="53"/>
      <c r="Y498" s="53"/>
      <c r="Z498" s="53"/>
      <c r="AA498" s="53"/>
    </row>
    <row r="499" spans="1:27" x14ac:dyDescent="0.25">
      <c r="A499" s="53"/>
      <c r="B499" s="53"/>
      <c r="C499" s="53"/>
      <c r="D499" s="53"/>
      <c r="E499" s="53"/>
      <c r="F499" s="53"/>
      <c r="G499" s="53"/>
      <c r="H499" s="53"/>
      <c r="I499" s="53"/>
      <c r="J499" s="53"/>
      <c r="K499" s="53"/>
      <c r="L499" s="53"/>
      <c r="M499" s="53"/>
      <c r="N499" s="53"/>
      <c r="O499" s="53"/>
      <c r="P499" s="53"/>
      <c r="Q499" s="53"/>
      <c r="R499" s="53"/>
      <c r="S499" s="53"/>
      <c r="T499" s="53"/>
      <c r="U499" s="53"/>
      <c r="V499" s="53"/>
      <c r="W499" s="53"/>
      <c r="X499" s="53"/>
      <c r="Y499" s="53"/>
      <c r="Z499" s="53"/>
      <c r="AA499" s="53"/>
    </row>
    <row r="500" spans="1:27" x14ac:dyDescent="0.25">
      <c r="A500" s="53"/>
      <c r="B500" s="53"/>
      <c r="C500" s="53"/>
      <c r="D500" s="53"/>
      <c r="E500" s="53"/>
      <c r="F500" s="53"/>
      <c r="G500" s="53"/>
      <c r="H500" s="53"/>
      <c r="I500" s="53"/>
      <c r="J500" s="53"/>
      <c r="K500" s="53"/>
      <c r="L500" s="53"/>
      <c r="M500" s="53"/>
      <c r="N500" s="53"/>
      <c r="O500" s="53"/>
      <c r="P500" s="53"/>
      <c r="Q500" s="53"/>
      <c r="R500" s="53"/>
      <c r="S500" s="53"/>
      <c r="T500" s="53"/>
      <c r="U500" s="53"/>
      <c r="V500" s="53"/>
      <c r="W500" s="53"/>
      <c r="X500" s="53"/>
      <c r="Y500" s="53"/>
      <c r="Z500" s="53"/>
      <c r="AA500" s="53"/>
    </row>
    <row r="501" spans="1:27" x14ac:dyDescent="0.25">
      <c r="A501" s="53"/>
      <c r="B501" s="53"/>
      <c r="C501" s="53"/>
      <c r="D501" s="53"/>
      <c r="E501" s="53"/>
      <c r="F501" s="53"/>
      <c r="G501" s="53"/>
      <c r="H501" s="53"/>
      <c r="I501" s="53"/>
      <c r="J501" s="53"/>
      <c r="K501" s="53"/>
      <c r="L501" s="53"/>
      <c r="M501" s="53"/>
      <c r="N501" s="53"/>
      <c r="O501" s="53"/>
      <c r="P501" s="53"/>
      <c r="Q501" s="53"/>
      <c r="R501" s="53"/>
      <c r="S501" s="53"/>
      <c r="T501" s="53"/>
      <c r="U501" s="53"/>
      <c r="V501" s="53"/>
      <c r="W501" s="53"/>
      <c r="X501" s="53"/>
      <c r="Y501" s="53"/>
      <c r="Z501" s="53"/>
      <c r="AA501" s="53"/>
    </row>
    <row r="502" spans="1:27" x14ac:dyDescent="0.25">
      <c r="A502" s="53"/>
      <c r="B502" s="53"/>
      <c r="C502" s="53"/>
      <c r="D502" s="53"/>
      <c r="E502" s="53"/>
      <c r="F502" s="53"/>
      <c r="G502" s="53"/>
      <c r="H502" s="53"/>
      <c r="I502" s="53"/>
      <c r="J502" s="53"/>
      <c r="K502" s="53"/>
      <c r="L502" s="53"/>
      <c r="M502" s="53"/>
      <c r="N502" s="53"/>
      <c r="O502" s="53"/>
      <c r="P502" s="53"/>
      <c r="Q502" s="53"/>
      <c r="R502" s="53"/>
      <c r="S502" s="53"/>
      <c r="T502" s="53"/>
      <c r="U502" s="53"/>
      <c r="V502" s="53"/>
      <c r="W502" s="53"/>
      <c r="X502" s="53"/>
      <c r="Y502" s="53"/>
      <c r="Z502" s="53"/>
      <c r="AA502" s="53"/>
    </row>
    <row r="503" spans="1:27" x14ac:dyDescent="0.25">
      <c r="A503" s="53"/>
      <c r="B503" s="53"/>
      <c r="C503" s="53"/>
      <c r="D503" s="53"/>
      <c r="E503" s="53"/>
      <c r="F503" s="53"/>
      <c r="G503" s="53"/>
      <c r="H503" s="53"/>
      <c r="I503" s="53"/>
      <c r="J503" s="53"/>
      <c r="K503" s="53"/>
      <c r="L503" s="53"/>
      <c r="M503" s="53"/>
      <c r="N503" s="53"/>
      <c r="O503" s="53"/>
      <c r="P503" s="53"/>
      <c r="Q503" s="53"/>
      <c r="R503" s="53"/>
      <c r="S503" s="53"/>
      <c r="T503" s="53"/>
      <c r="U503" s="53"/>
      <c r="V503" s="53"/>
      <c r="W503" s="53"/>
      <c r="X503" s="53"/>
      <c r="Y503" s="53"/>
      <c r="Z503" s="53"/>
      <c r="AA503" s="53"/>
    </row>
    <row r="504" spans="1:27" x14ac:dyDescent="0.25">
      <c r="A504" s="53"/>
      <c r="B504" s="53"/>
      <c r="C504" s="53"/>
      <c r="D504" s="53"/>
      <c r="E504" s="53"/>
      <c r="F504" s="53"/>
      <c r="G504" s="53"/>
      <c r="H504" s="53"/>
      <c r="I504" s="53"/>
      <c r="J504" s="53"/>
      <c r="K504" s="53"/>
      <c r="L504" s="53"/>
      <c r="M504" s="53"/>
      <c r="N504" s="53"/>
      <c r="O504" s="53"/>
      <c r="P504" s="53"/>
      <c r="Q504" s="53"/>
      <c r="R504" s="53"/>
      <c r="S504" s="53"/>
      <c r="T504" s="53"/>
      <c r="U504" s="53"/>
      <c r="V504" s="53"/>
      <c r="W504" s="53"/>
      <c r="X504" s="53"/>
      <c r="Y504" s="53"/>
      <c r="Z504" s="53"/>
      <c r="AA504" s="53"/>
    </row>
    <row r="505" spans="1:27" x14ac:dyDescent="0.25">
      <c r="A505" s="53"/>
      <c r="B505" s="53"/>
      <c r="C505" s="53"/>
      <c r="D505" s="53"/>
      <c r="E505" s="53"/>
      <c r="F505" s="53"/>
      <c r="G505" s="53"/>
      <c r="H505" s="53"/>
      <c r="I505" s="53"/>
      <c r="J505" s="53"/>
      <c r="K505" s="53"/>
      <c r="L505" s="53"/>
      <c r="M505" s="53"/>
      <c r="N505" s="53"/>
      <c r="O505" s="53"/>
      <c r="P505" s="53"/>
      <c r="Q505" s="53"/>
      <c r="R505" s="53"/>
      <c r="S505" s="53"/>
      <c r="T505" s="53"/>
      <c r="U505" s="53"/>
      <c r="V505" s="53"/>
      <c r="W505" s="53"/>
      <c r="X505" s="53"/>
      <c r="Y505" s="53"/>
      <c r="Z505" s="53"/>
      <c r="AA505" s="53"/>
    </row>
    <row r="506" spans="1:27" x14ac:dyDescent="0.25">
      <c r="A506" s="53"/>
      <c r="B506" s="53"/>
      <c r="C506" s="53"/>
      <c r="D506" s="53"/>
      <c r="E506" s="53"/>
      <c r="F506" s="53"/>
      <c r="G506" s="53"/>
      <c r="H506" s="53"/>
      <c r="I506" s="53"/>
      <c r="J506" s="53"/>
      <c r="K506" s="53"/>
      <c r="L506" s="53"/>
      <c r="M506" s="53"/>
      <c r="N506" s="53"/>
      <c r="O506" s="53"/>
      <c r="P506" s="53"/>
      <c r="Q506" s="53"/>
      <c r="R506" s="53"/>
      <c r="S506" s="53"/>
      <c r="T506" s="53"/>
      <c r="U506" s="53"/>
      <c r="V506" s="53"/>
      <c r="W506" s="53"/>
      <c r="X506" s="53"/>
      <c r="Y506" s="53"/>
      <c r="Z506" s="53"/>
      <c r="AA506" s="53"/>
    </row>
    <row r="507" spans="1:27" x14ac:dyDescent="0.25">
      <c r="A507" s="53"/>
      <c r="B507" s="53"/>
      <c r="C507" s="53"/>
      <c r="D507" s="53"/>
      <c r="E507" s="53"/>
      <c r="F507" s="53"/>
      <c r="G507" s="53"/>
      <c r="H507" s="53"/>
      <c r="I507" s="53"/>
      <c r="J507" s="53"/>
      <c r="K507" s="53"/>
      <c r="L507" s="53"/>
      <c r="M507" s="53"/>
      <c r="N507" s="53"/>
      <c r="O507" s="53"/>
      <c r="P507" s="53"/>
      <c r="Q507" s="53"/>
      <c r="R507" s="53"/>
      <c r="S507" s="53"/>
      <c r="T507" s="53"/>
      <c r="U507" s="53"/>
      <c r="V507" s="53"/>
      <c r="W507" s="53"/>
      <c r="X507" s="53"/>
      <c r="Y507" s="53"/>
      <c r="Z507" s="53"/>
      <c r="AA507" s="53"/>
    </row>
    <row r="508" spans="1:27" x14ac:dyDescent="0.25">
      <c r="A508" s="53"/>
      <c r="B508" s="53"/>
      <c r="C508" s="53"/>
      <c r="D508" s="53"/>
      <c r="E508" s="53"/>
      <c r="F508" s="53"/>
      <c r="G508" s="53"/>
      <c r="H508" s="53"/>
      <c r="I508" s="53"/>
      <c r="J508" s="53"/>
      <c r="K508" s="53"/>
      <c r="L508" s="53"/>
      <c r="M508" s="53"/>
      <c r="N508" s="53"/>
      <c r="O508" s="53"/>
      <c r="P508" s="53"/>
      <c r="Q508" s="53"/>
      <c r="R508" s="53"/>
      <c r="S508" s="53"/>
      <c r="T508" s="53"/>
      <c r="U508" s="53"/>
      <c r="V508" s="53"/>
      <c r="W508" s="53"/>
      <c r="X508" s="53"/>
      <c r="Y508" s="53"/>
      <c r="Z508" s="53"/>
      <c r="AA508" s="53"/>
    </row>
    <row r="509" spans="1:27" x14ac:dyDescent="0.25">
      <c r="A509" s="53"/>
      <c r="B509" s="53"/>
      <c r="C509" s="53"/>
      <c r="D509" s="53"/>
      <c r="E509" s="53"/>
      <c r="F509" s="53"/>
      <c r="G509" s="53"/>
      <c r="H509" s="53"/>
      <c r="I509" s="53"/>
      <c r="J509" s="53"/>
      <c r="K509" s="53"/>
      <c r="L509" s="53"/>
      <c r="M509" s="53"/>
      <c r="N509" s="53"/>
      <c r="O509" s="53"/>
      <c r="P509" s="53"/>
      <c r="Q509" s="53"/>
      <c r="R509" s="53"/>
      <c r="S509" s="53"/>
      <c r="T509" s="53"/>
      <c r="U509" s="53"/>
      <c r="V509" s="53"/>
      <c r="W509" s="53"/>
      <c r="X509" s="53"/>
      <c r="Y509" s="53"/>
      <c r="Z509" s="53"/>
      <c r="AA509" s="53"/>
    </row>
    <row r="510" spans="1:27" x14ac:dyDescent="0.25">
      <c r="A510" s="53"/>
      <c r="B510" s="53"/>
      <c r="C510" s="53"/>
      <c r="D510" s="53"/>
      <c r="E510" s="53"/>
      <c r="F510" s="53"/>
      <c r="G510" s="53"/>
      <c r="H510" s="53"/>
      <c r="I510" s="53"/>
      <c r="J510" s="53"/>
      <c r="K510" s="53"/>
      <c r="L510" s="53"/>
      <c r="M510" s="53"/>
      <c r="N510" s="53"/>
      <c r="O510" s="53"/>
      <c r="P510" s="53"/>
      <c r="Q510" s="53"/>
      <c r="R510" s="53"/>
      <c r="S510" s="53"/>
      <c r="T510" s="53"/>
      <c r="U510" s="53"/>
      <c r="V510" s="53"/>
      <c r="W510" s="53"/>
      <c r="X510" s="53"/>
      <c r="Y510" s="53"/>
      <c r="Z510" s="53"/>
      <c r="AA510" s="53"/>
    </row>
    <row r="511" spans="1:27" x14ac:dyDescent="0.25">
      <c r="A511" s="53"/>
      <c r="B511" s="53"/>
      <c r="C511" s="53"/>
      <c r="D511" s="53"/>
      <c r="E511" s="53"/>
      <c r="F511" s="53"/>
      <c r="G511" s="53"/>
      <c r="H511" s="53"/>
      <c r="I511" s="53"/>
      <c r="J511" s="53"/>
      <c r="K511" s="53"/>
      <c r="L511" s="53"/>
      <c r="M511" s="53"/>
      <c r="N511" s="53"/>
      <c r="O511" s="53"/>
      <c r="P511" s="53"/>
      <c r="Q511" s="53"/>
      <c r="R511" s="53"/>
      <c r="S511" s="53"/>
      <c r="T511" s="53"/>
      <c r="U511" s="53"/>
      <c r="V511" s="53"/>
      <c r="W511" s="53"/>
      <c r="X511" s="53"/>
      <c r="Y511" s="53"/>
      <c r="Z511" s="53"/>
      <c r="AA511" s="53"/>
    </row>
    <row r="512" spans="1:27" x14ac:dyDescent="0.25">
      <c r="A512" s="53"/>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3"/>
    </row>
    <row r="513" spans="1:27" x14ac:dyDescent="0.25">
      <c r="A513" s="53"/>
      <c r="B513" s="53"/>
      <c r="C513" s="53"/>
      <c r="D513" s="53"/>
      <c r="E513" s="53"/>
      <c r="F513" s="53"/>
      <c r="G513" s="53"/>
      <c r="H513" s="53"/>
      <c r="I513" s="53"/>
      <c r="J513" s="53"/>
      <c r="K513" s="53"/>
      <c r="L513" s="53"/>
      <c r="M513" s="53"/>
      <c r="N513" s="53"/>
      <c r="O513" s="53"/>
      <c r="P513" s="53"/>
      <c r="Q513" s="53"/>
      <c r="R513" s="53"/>
      <c r="S513" s="53"/>
      <c r="T513" s="53"/>
      <c r="U513" s="53"/>
      <c r="V513" s="53"/>
      <c r="W513" s="53"/>
      <c r="X513" s="53"/>
      <c r="Y513" s="53"/>
      <c r="Z513" s="53"/>
      <c r="AA513" s="53"/>
    </row>
    <row r="514" spans="1:27" x14ac:dyDescent="0.25">
      <c r="A514" s="53"/>
      <c r="B514" s="53"/>
      <c r="C514" s="53"/>
      <c r="D514" s="53"/>
      <c r="E514" s="53"/>
      <c r="F514" s="53"/>
      <c r="G514" s="53"/>
      <c r="H514" s="53"/>
      <c r="I514" s="53"/>
      <c r="J514" s="53"/>
      <c r="K514" s="53"/>
      <c r="L514" s="53"/>
      <c r="M514" s="53"/>
      <c r="N514" s="53"/>
      <c r="O514" s="53"/>
      <c r="P514" s="53"/>
      <c r="Q514" s="53"/>
      <c r="R514" s="53"/>
      <c r="S514" s="53"/>
      <c r="T514" s="53"/>
      <c r="U514" s="53"/>
      <c r="V514" s="53"/>
      <c r="W514" s="53"/>
      <c r="X514" s="53"/>
      <c r="Y514" s="53"/>
      <c r="Z514" s="53"/>
      <c r="AA514" s="53"/>
    </row>
    <row r="515" spans="1:27" x14ac:dyDescent="0.25">
      <c r="A515" s="53"/>
      <c r="B515" s="53"/>
      <c r="C515" s="53"/>
      <c r="D515" s="53"/>
      <c r="E515" s="53"/>
      <c r="F515" s="53"/>
      <c r="G515" s="53"/>
      <c r="H515" s="53"/>
      <c r="I515" s="53"/>
      <c r="J515" s="53"/>
      <c r="K515" s="53"/>
      <c r="L515" s="53"/>
      <c r="M515" s="53"/>
      <c r="N515" s="53"/>
      <c r="O515" s="53"/>
      <c r="P515" s="53"/>
      <c r="Q515" s="53"/>
      <c r="R515" s="53"/>
      <c r="S515" s="53"/>
      <c r="T515" s="53"/>
      <c r="U515" s="53"/>
      <c r="V515" s="53"/>
      <c r="W515" s="53"/>
      <c r="X515" s="53"/>
      <c r="Y515" s="53"/>
      <c r="Z515" s="53"/>
      <c r="AA515" s="53"/>
    </row>
    <row r="516" spans="1:27" x14ac:dyDescent="0.25">
      <c r="A516" s="53"/>
      <c r="B516" s="53"/>
      <c r="C516" s="53"/>
      <c r="D516" s="53"/>
      <c r="E516" s="53"/>
      <c r="F516" s="53"/>
      <c r="G516" s="53"/>
      <c r="H516" s="53"/>
      <c r="I516" s="53"/>
      <c r="J516" s="53"/>
      <c r="K516" s="53"/>
      <c r="L516" s="53"/>
      <c r="M516" s="53"/>
      <c r="N516" s="53"/>
      <c r="O516" s="53"/>
      <c r="P516" s="53"/>
      <c r="Q516" s="53"/>
      <c r="R516" s="53"/>
      <c r="S516" s="53"/>
      <c r="T516" s="53"/>
      <c r="U516" s="53"/>
      <c r="V516" s="53"/>
      <c r="W516" s="53"/>
      <c r="X516" s="53"/>
      <c r="Y516" s="53"/>
      <c r="Z516" s="53"/>
      <c r="AA516" s="53"/>
    </row>
    <row r="517" spans="1:27" x14ac:dyDescent="0.25">
      <c r="A517" s="53"/>
      <c r="B517" s="53"/>
      <c r="C517" s="53"/>
      <c r="D517" s="53"/>
      <c r="E517" s="53"/>
      <c r="F517" s="53"/>
      <c r="G517" s="53"/>
      <c r="H517" s="53"/>
      <c r="I517" s="53"/>
      <c r="J517" s="53"/>
      <c r="K517" s="53"/>
      <c r="L517" s="53"/>
      <c r="M517" s="53"/>
      <c r="N517" s="53"/>
      <c r="O517" s="53"/>
      <c r="P517" s="53"/>
      <c r="Q517" s="53"/>
      <c r="R517" s="53"/>
      <c r="S517" s="53"/>
      <c r="T517" s="53"/>
      <c r="U517" s="53"/>
      <c r="V517" s="53"/>
      <c r="W517" s="53"/>
      <c r="X517" s="53"/>
      <c r="Y517" s="53"/>
      <c r="Z517" s="53"/>
      <c r="AA517" s="53"/>
    </row>
    <row r="518" spans="1:27" x14ac:dyDescent="0.25">
      <c r="A518" s="53"/>
      <c r="B518" s="53"/>
      <c r="C518" s="53"/>
      <c r="D518" s="53"/>
      <c r="E518" s="53"/>
      <c r="F518" s="53"/>
      <c r="G518" s="53"/>
      <c r="H518" s="53"/>
      <c r="I518" s="53"/>
      <c r="J518" s="53"/>
      <c r="K518" s="53"/>
      <c r="L518" s="53"/>
      <c r="M518" s="53"/>
      <c r="N518" s="53"/>
      <c r="O518" s="53"/>
      <c r="P518" s="53"/>
      <c r="Q518" s="53"/>
      <c r="R518" s="53"/>
      <c r="S518" s="53"/>
      <c r="T518" s="53"/>
      <c r="U518" s="53"/>
      <c r="V518" s="53"/>
      <c r="W518" s="53"/>
      <c r="X518" s="53"/>
      <c r="Y518" s="53"/>
      <c r="Z518" s="53"/>
      <c r="AA518" s="53"/>
    </row>
    <row r="519" spans="1:27" x14ac:dyDescent="0.25">
      <c r="A519" s="53"/>
      <c r="B519" s="53"/>
      <c r="C519" s="53"/>
      <c r="D519" s="53"/>
      <c r="E519" s="53"/>
      <c r="F519" s="53"/>
      <c r="G519" s="53"/>
      <c r="H519" s="53"/>
      <c r="I519" s="53"/>
      <c r="J519" s="53"/>
      <c r="K519" s="53"/>
      <c r="L519" s="53"/>
      <c r="M519" s="53"/>
      <c r="N519" s="53"/>
      <c r="O519" s="53"/>
      <c r="P519" s="53"/>
      <c r="Q519" s="53"/>
      <c r="R519" s="53"/>
      <c r="S519" s="53"/>
      <c r="T519" s="53"/>
      <c r="U519" s="53"/>
      <c r="V519" s="53"/>
      <c r="W519" s="53"/>
      <c r="X519" s="53"/>
      <c r="Y519" s="53"/>
      <c r="Z519" s="53"/>
      <c r="AA519" s="53"/>
    </row>
    <row r="520" spans="1:27" x14ac:dyDescent="0.25">
      <c r="A520" s="53"/>
      <c r="B520" s="53"/>
      <c r="C520" s="53"/>
      <c r="D520" s="53"/>
      <c r="E520" s="53"/>
      <c r="F520" s="53"/>
      <c r="G520" s="53"/>
      <c r="H520" s="53"/>
      <c r="I520" s="53"/>
      <c r="J520" s="53"/>
      <c r="K520" s="53"/>
      <c r="L520" s="53"/>
      <c r="M520" s="53"/>
      <c r="N520" s="53"/>
      <c r="O520" s="53"/>
      <c r="P520" s="53"/>
      <c r="Q520" s="53"/>
      <c r="R520" s="53"/>
      <c r="S520" s="53"/>
      <c r="T520" s="53"/>
      <c r="U520" s="53"/>
      <c r="V520" s="53"/>
      <c r="W520" s="53"/>
      <c r="X520" s="53"/>
      <c r="Y520" s="53"/>
      <c r="Z520" s="53"/>
      <c r="AA520" s="53"/>
    </row>
    <row r="521" spans="1:27" x14ac:dyDescent="0.25">
      <c r="A521" s="53"/>
      <c r="B521" s="53"/>
      <c r="C521" s="53"/>
      <c r="D521" s="53"/>
      <c r="E521" s="53"/>
      <c r="F521" s="53"/>
      <c r="G521" s="53"/>
      <c r="H521" s="53"/>
      <c r="I521" s="53"/>
      <c r="J521" s="53"/>
      <c r="K521" s="53"/>
      <c r="L521" s="53"/>
      <c r="M521" s="53"/>
      <c r="N521" s="53"/>
      <c r="O521" s="53"/>
      <c r="P521" s="53"/>
      <c r="Q521" s="53"/>
      <c r="R521" s="53"/>
      <c r="S521" s="53"/>
      <c r="T521" s="53"/>
      <c r="U521" s="53"/>
      <c r="V521" s="53"/>
      <c r="W521" s="53"/>
      <c r="X521" s="53"/>
      <c r="Y521" s="53"/>
      <c r="Z521" s="53"/>
      <c r="AA521" s="53"/>
    </row>
    <row r="522" spans="1:27" x14ac:dyDescent="0.25">
      <c r="A522" s="53"/>
      <c r="B522" s="53"/>
      <c r="C522" s="53"/>
      <c r="D522" s="53"/>
      <c r="E522" s="53"/>
      <c r="F522" s="53"/>
      <c r="G522" s="53"/>
      <c r="H522" s="53"/>
      <c r="I522" s="53"/>
      <c r="J522" s="53"/>
      <c r="K522" s="53"/>
      <c r="L522" s="53"/>
      <c r="M522" s="53"/>
      <c r="N522" s="53"/>
      <c r="O522" s="53"/>
      <c r="P522" s="53"/>
      <c r="Q522" s="53"/>
      <c r="R522" s="53"/>
      <c r="S522" s="53"/>
      <c r="T522" s="53"/>
      <c r="U522" s="53"/>
      <c r="V522" s="53"/>
      <c r="W522" s="53"/>
      <c r="X522" s="53"/>
      <c r="Y522" s="53"/>
      <c r="Z522" s="53"/>
      <c r="AA522" s="53"/>
    </row>
    <row r="523" spans="1:27" x14ac:dyDescent="0.25">
      <c r="A523" s="53"/>
      <c r="B523" s="53"/>
      <c r="C523" s="53"/>
      <c r="D523" s="53"/>
      <c r="E523" s="53"/>
      <c r="F523" s="53"/>
      <c r="G523" s="53"/>
      <c r="H523" s="53"/>
      <c r="I523" s="53"/>
      <c r="J523" s="53"/>
      <c r="K523" s="53"/>
      <c r="L523" s="53"/>
      <c r="M523" s="53"/>
      <c r="N523" s="53"/>
      <c r="O523" s="53"/>
      <c r="P523" s="53"/>
      <c r="Q523" s="53"/>
      <c r="R523" s="53"/>
      <c r="S523" s="53"/>
      <c r="T523" s="53"/>
      <c r="U523" s="53"/>
      <c r="V523" s="53"/>
      <c r="W523" s="53"/>
      <c r="X523" s="53"/>
      <c r="Y523" s="53"/>
      <c r="Z523" s="53"/>
      <c r="AA523" s="53"/>
    </row>
    <row r="524" spans="1:27" x14ac:dyDescent="0.25">
      <c r="A524" s="53"/>
      <c r="B524" s="53"/>
      <c r="C524" s="53"/>
      <c r="D524" s="53"/>
      <c r="E524" s="53"/>
      <c r="F524" s="53"/>
      <c r="G524" s="53"/>
      <c r="H524" s="53"/>
      <c r="I524" s="53"/>
      <c r="J524" s="53"/>
      <c r="K524" s="53"/>
      <c r="L524" s="53"/>
      <c r="M524" s="53"/>
      <c r="N524" s="53"/>
      <c r="O524" s="53"/>
      <c r="P524" s="53"/>
      <c r="Q524" s="53"/>
      <c r="R524" s="53"/>
      <c r="S524" s="53"/>
      <c r="T524" s="53"/>
      <c r="U524" s="53"/>
      <c r="V524" s="53"/>
      <c r="W524" s="53"/>
      <c r="X524" s="53"/>
      <c r="Y524" s="53"/>
      <c r="Z524" s="53"/>
      <c r="AA524" s="53"/>
    </row>
    <row r="525" spans="1:27" x14ac:dyDescent="0.25">
      <c r="A525" s="53"/>
      <c r="B525" s="53"/>
      <c r="C525" s="53"/>
      <c r="D525" s="53"/>
      <c r="E525" s="53"/>
      <c r="F525" s="53"/>
      <c r="G525" s="53"/>
      <c r="H525" s="53"/>
      <c r="I525" s="53"/>
      <c r="J525" s="53"/>
      <c r="K525" s="53"/>
      <c r="L525" s="53"/>
      <c r="M525" s="53"/>
      <c r="N525" s="53"/>
      <c r="O525" s="53"/>
      <c r="P525" s="53"/>
      <c r="Q525" s="53"/>
      <c r="R525" s="53"/>
      <c r="S525" s="53"/>
      <c r="T525" s="53"/>
      <c r="U525" s="53"/>
      <c r="V525" s="53"/>
      <c r="W525" s="53"/>
      <c r="X525" s="53"/>
      <c r="Y525" s="53"/>
      <c r="Z525" s="53"/>
      <c r="AA525" s="53"/>
    </row>
    <row r="526" spans="1:27" x14ac:dyDescent="0.25">
      <c r="A526" s="53"/>
      <c r="B526" s="53"/>
      <c r="C526" s="53"/>
      <c r="D526" s="53"/>
      <c r="E526" s="53"/>
      <c r="F526" s="53"/>
      <c r="G526" s="53"/>
      <c r="H526" s="53"/>
      <c r="I526" s="53"/>
      <c r="J526" s="53"/>
      <c r="K526" s="53"/>
      <c r="L526" s="53"/>
      <c r="M526" s="53"/>
      <c r="N526" s="53"/>
      <c r="O526" s="53"/>
      <c r="P526" s="53"/>
      <c r="Q526" s="53"/>
      <c r="R526" s="53"/>
      <c r="S526" s="53"/>
      <c r="T526" s="53"/>
      <c r="U526" s="53"/>
      <c r="V526" s="53"/>
      <c r="W526" s="53"/>
      <c r="X526" s="53"/>
      <c r="Y526" s="53"/>
      <c r="Z526" s="53"/>
      <c r="AA526" s="53"/>
    </row>
    <row r="527" spans="1:27" x14ac:dyDescent="0.25">
      <c r="A527" s="53"/>
      <c r="B527" s="53"/>
      <c r="C527" s="53"/>
      <c r="D527" s="53"/>
      <c r="E527" s="53"/>
      <c r="F527" s="53"/>
      <c r="G527" s="53"/>
      <c r="H527" s="53"/>
      <c r="I527" s="53"/>
      <c r="J527" s="53"/>
      <c r="K527" s="53"/>
      <c r="L527" s="53"/>
      <c r="M527" s="53"/>
      <c r="N527" s="53"/>
      <c r="O527" s="53"/>
      <c r="P527" s="53"/>
      <c r="Q527" s="53"/>
      <c r="R527" s="53"/>
      <c r="S527" s="53"/>
      <c r="T527" s="53"/>
      <c r="U527" s="53"/>
      <c r="V527" s="53"/>
      <c r="W527" s="53"/>
      <c r="X527" s="53"/>
      <c r="Y527" s="53"/>
      <c r="Z527" s="53"/>
      <c r="AA527" s="53"/>
    </row>
    <row r="528" spans="1:27" x14ac:dyDescent="0.25">
      <c r="A528" s="53"/>
      <c r="B528" s="53"/>
      <c r="C528" s="53"/>
      <c r="D528" s="53"/>
      <c r="E528" s="53"/>
      <c r="F528" s="53"/>
      <c r="G528" s="53"/>
      <c r="H528" s="53"/>
      <c r="I528" s="53"/>
      <c r="J528" s="53"/>
      <c r="K528" s="53"/>
      <c r="L528" s="53"/>
      <c r="M528" s="53"/>
      <c r="N528" s="53"/>
      <c r="O528" s="53"/>
      <c r="P528" s="53"/>
      <c r="Q528" s="53"/>
      <c r="R528" s="53"/>
      <c r="S528" s="53"/>
      <c r="T528" s="53"/>
      <c r="U528" s="53"/>
      <c r="V528" s="53"/>
      <c r="W528" s="53"/>
      <c r="X528" s="53"/>
      <c r="Y528" s="53"/>
      <c r="Z528" s="53"/>
      <c r="AA528" s="53"/>
    </row>
    <row r="529" spans="1:27" x14ac:dyDescent="0.25">
      <c r="A529" s="53"/>
      <c r="B529" s="53"/>
      <c r="C529" s="53"/>
      <c r="D529" s="53"/>
      <c r="E529" s="53"/>
      <c r="F529" s="53"/>
      <c r="G529" s="53"/>
      <c r="H529" s="53"/>
      <c r="I529" s="53"/>
      <c r="J529" s="53"/>
      <c r="K529" s="53"/>
      <c r="L529" s="53"/>
      <c r="M529" s="53"/>
      <c r="N529" s="53"/>
      <c r="O529" s="53"/>
      <c r="P529" s="53"/>
      <c r="Q529" s="53"/>
      <c r="R529" s="53"/>
      <c r="S529" s="53"/>
      <c r="T529" s="53"/>
      <c r="U529" s="53"/>
      <c r="V529" s="53"/>
      <c r="W529" s="53"/>
      <c r="X529" s="53"/>
      <c r="Y529" s="53"/>
      <c r="Z529" s="53"/>
      <c r="AA529" s="53"/>
    </row>
    <row r="530" spans="1:27" x14ac:dyDescent="0.25">
      <c r="A530" s="53"/>
      <c r="B530" s="53"/>
      <c r="C530" s="53"/>
      <c r="D530" s="53"/>
      <c r="E530" s="53"/>
      <c r="F530" s="53"/>
      <c r="G530" s="53"/>
      <c r="H530" s="53"/>
      <c r="I530" s="53"/>
      <c r="J530" s="53"/>
      <c r="K530" s="53"/>
      <c r="L530" s="53"/>
      <c r="M530" s="53"/>
      <c r="N530" s="53"/>
      <c r="O530" s="53"/>
      <c r="P530" s="53"/>
      <c r="Q530" s="53"/>
      <c r="R530" s="53"/>
      <c r="S530" s="53"/>
      <c r="T530" s="53"/>
      <c r="U530" s="53"/>
      <c r="V530" s="53"/>
      <c r="W530" s="53"/>
      <c r="X530" s="53"/>
      <c r="Y530" s="53"/>
      <c r="Z530" s="53"/>
      <c r="AA530" s="53"/>
    </row>
    <row r="531" spans="1:27" x14ac:dyDescent="0.25">
      <c r="A531" s="53"/>
      <c r="B531" s="53"/>
      <c r="C531" s="53"/>
      <c r="D531" s="53"/>
      <c r="E531" s="53"/>
      <c r="F531" s="53"/>
      <c r="G531" s="53"/>
      <c r="H531" s="53"/>
      <c r="I531" s="53"/>
      <c r="J531" s="53"/>
      <c r="K531" s="53"/>
      <c r="L531" s="53"/>
      <c r="M531" s="53"/>
      <c r="N531" s="53"/>
      <c r="O531" s="53"/>
      <c r="P531" s="53"/>
      <c r="Q531" s="53"/>
      <c r="R531" s="53"/>
      <c r="S531" s="53"/>
      <c r="T531" s="53"/>
      <c r="U531" s="53"/>
      <c r="V531" s="53"/>
      <c r="W531" s="53"/>
      <c r="X531" s="53"/>
      <c r="Y531" s="53"/>
      <c r="Z531" s="53"/>
      <c r="AA531" s="53"/>
    </row>
    <row r="532" spans="1:27" x14ac:dyDescent="0.25">
      <c r="A532" s="53"/>
      <c r="B532" s="53"/>
      <c r="C532" s="53"/>
      <c r="D532" s="53"/>
      <c r="E532" s="53"/>
      <c r="F532" s="53"/>
      <c r="G532" s="53"/>
      <c r="H532" s="53"/>
      <c r="I532" s="53"/>
      <c r="J532" s="53"/>
      <c r="K532" s="53"/>
      <c r="L532" s="53"/>
      <c r="M532" s="53"/>
      <c r="N532" s="53"/>
      <c r="O532" s="53"/>
      <c r="P532" s="53"/>
      <c r="Q532" s="53"/>
      <c r="R532" s="53"/>
      <c r="S532" s="53"/>
      <c r="T532" s="53"/>
      <c r="U532" s="53"/>
      <c r="V532" s="53"/>
      <c r="W532" s="53"/>
      <c r="X532" s="53"/>
      <c r="Y532" s="53"/>
      <c r="Z532" s="53"/>
      <c r="AA532" s="53"/>
    </row>
    <row r="533" spans="1:27" x14ac:dyDescent="0.25">
      <c r="A533" s="53"/>
      <c r="B533" s="53"/>
      <c r="C533" s="53"/>
      <c r="D533" s="53"/>
      <c r="E533" s="53"/>
      <c r="F533" s="53"/>
      <c r="G533" s="53"/>
      <c r="H533" s="53"/>
      <c r="I533" s="53"/>
      <c r="J533" s="53"/>
      <c r="K533" s="53"/>
      <c r="L533" s="53"/>
      <c r="M533" s="53"/>
      <c r="N533" s="53"/>
      <c r="O533" s="53"/>
      <c r="P533" s="53"/>
      <c r="Q533" s="53"/>
      <c r="R533" s="53"/>
      <c r="S533" s="53"/>
      <c r="T533" s="53"/>
      <c r="U533" s="53"/>
      <c r="V533" s="53"/>
      <c r="W533" s="53"/>
      <c r="X533" s="53"/>
      <c r="Y533" s="53"/>
      <c r="Z533" s="53"/>
      <c r="AA533" s="53"/>
    </row>
    <row r="534" spans="1:27" x14ac:dyDescent="0.25">
      <c r="A534" s="53"/>
      <c r="B534" s="53"/>
      <c r="C534" s="53"/>
      <c r="D534" s="53"/>
      <c r="E534" s="53"/>
      <c r="F534" s="53"/>
      <c r="G534" s="53"/>
      <c r="H534" s="53"/>
      <c r="I534" s="53"/>
      <c r="J534" s="53"/>
      <c r="K534" s="53"/>
      <c r="L534" s="53"/>
      <c r="M534" s="53"/>
      <c r="N534" s="53"/>
      <c r="O534" s="53"/>
      <c r="P534" s="53"/>
      <c r="Q534" s="53"/>
      <c r="R534" s="53"/>
      <c r="S534" s="53"/>
      <c r="T534" s="53"/>
      <c r="U534" s="53"/>
      <c r="V534" s="53"/>
      <c r="W534" s="53"/>
      <c r="X534" s="53"/>
      <c r="Y534" s="53"/>
      <c r="Z534" s="53"/>
      <c r="AA534" s="53"/>
    </row>
    <row r="535" spans="1:27" x14ac:dyDescent="0.25">
      <c r="A535" s="53"/>
      <c r="B535" s="53"/>
      <c r="C535" s="53"/>
      <c r="D535" s="53"/>
      <c r="E535" s="53"/>
      <c r="F535" s="53"/>
      <c r="G535" s="53"/>
      <c r="H535" s="53"/>
      <c r="I535" s="53"/>
      <c r="J535" s="53"/>
      <c r="K535" s="53"/>
      <c r="L535" s="53"/>
      <c r="M535" s="53"/>
      <c r="N535" s="53"/>
      <c r="O535" s="53"/>
      <c r="P535" s="53"/>
      <c r="Q535" s="53"/>
      <c r="R535" s="53"/>
      <c r="S535" s="53"/>
      <c r="T535" s="53"/>
      <c r="U535" s="53"/>
      <c r="V535" s="53"/>
      <c r="W535" s="53"/>
      <c r="X535" s="53"/>
      <c r="Y535" s="53"/>
      <c r="Z535" s="53"/>
      <c r="AA535" s="53"/>
    </row>
    <row r="536" spans="1:27" x14ac:dyDescent="0.25">
      <c r="A536" s="53"/>
      <c r="B536" s="53"/>
      <c r="C536" s="53"/>
      <c r="D536" s="53"/>
      <c r="E536" s="53"/>
      <c r="F536" s="53"/>
      <c r="G536" s="53"/>
      <c r="H536" s="53"/>
      <c r="I536" s="53"/>
      <c r="J536" s="53"/>
      <c r="K536" s="53"/>
      <c r="L536" s="53"/>
      <c r="M536" s="53"/>
      <c r="N536" s="53"/>
      <c r="O536" s="53"/>
      <c r="P536" s="53"/>
      <c r="Q536" s="53"/>
      <c r="R536" s="53"/>
      <c r="S536" s="53"/>
      <c r="T536" s="53"/>
      <c r="U536" s="53"/>
      <c r="V536" s="53"/>
      <c r="W536" s="53"/>
      <c r="X536" s="53"/>
      <c r="Y536" s="53"/>
      <c r="Z536" s="53"/>
      <c r="AA536" s="53"/>
    </row>
    <row r="537" spans="1:27" x14ac:dyDescent="0.25">
      <c r="A537" s="53"/>
      <c r="B537" s="53"/>
      <c r="C537" s="53"/>
      <c r="D537" s="53"/>
      <c r="E537" s="53"/>
      <c r="F537" s="53"/>
      <c r="G537" s="53"/>
      <c r="H537" s="53"/>
      <c r="I537" s="53"/>
      <c r="J537" s="53"/>
      <c r="K537" s="53"/>
      <c r="L537" s="53"/>
      <c r="M537" s="53"/>
      <c r="N537" s="53"/>
      <c r="O537" s="53"/>
      <c r="P537" s="53"/>
      <c r="Q537" s="53"/>
      <c r="R537" s="53"/>
      <c r="S537" s="53"/>
      <c r="T537" s="53"/>
      <c r="U537" s="53"/>
      <c r="V537" s="53"/>
      <c r="W537" s="53"/>
      <c r="X537" s="53"/>
      <c r="Y537" s="53"/>
      <c r="Z537" s="53"/>
      <c r="AA537" s="53"/>
    </row>
    <row r="538" spans="1:27" x14ac:dyDescent="0.25">
      <c r="A538" s="53"/>
      <c r="B538" s="53"/>
      <c r="C538" s="53"/>
      <c r="D538" s="53"/>
      <c r="E538" s="53"/>
      <c r="F538" s="53"/>
      <c r="G538" s="53"/>
      <c r="H538" s="53"/>
      <c r="I538" s="53"/>
      <c r="J538" s="53"/>
      <c r="K538" s="53"/>
      <c r="L538" s="53"/>
      <c r="M538" s="53"/>
      <c r="N538" s="53"/>
      <c r="O538" s="53"/>
      <c r="P538" s="53"/>
      <c r="Q538" s="53"/>
      <c r="R538" s="53"/>
      <c r="S538" s="53"/>
      <c r="T538" s="53"/>
      <c r="U538" s="53"/>
      <c r="V538" s="53"/>
      <c r="W538" s="53"/>
      <c r="X538" s="53"/>
      <c r="Y538" s="53"/>
      <c r="Z538" s="53"/>
      <c r="AA538" s="53"/>
    </row>
    <row r="539" spans="1:27" x14ac:dyDescent="0.25">
      <c r="A539" s="53"/>
      <c r="B539" s="53"/>
      <c r="C539" s="53"/>
      <c r="D539" s="53"/>
      <c r="E539" s="53"/>
      <c r="F539" s="53"/>
      <c r="G539" s="53"/>
      <c r="H539" s="53"/>
      <c r="I539" s="53"/>
      <c r="J539" s="53"/>
      <c r="K539" s="53"/>
      <c r="L539" s="53"/>
      <c r="M539" s="53"/>
      <c r="N539" s="53"/>
      <c r="O539" s="53"/>
      <c r="P539" s="53"/>
      <c r="Q539" s="53"/>
      <c r="R539" s="53"/>
      <c r="S539" s="53"/>
      <c r="T539" s="53"/>
      <c r="U539" s="53"/>
      <c r="V539" s="53"/>
      <c r="W539" s="53"/>
      <c r="X539" s="53"/>
      <c r="Y539" s="53"/>
      <c r="Z539" s="53"/>
      <c r="AA539" s="53"/>
    </row>
    <row r="540" spans="1:27" x14ac:dyDescent="0.25">
      <c r="A540" s="53"/>
      <c r="B540" s="53"/>
      <c r="C540" s="53"/>
      <c r="D540" s="53"/>
      <c r="E540" s="53"/>
      <c r="F540" s="53"/>
      <c r="G540" s="53"/>
      <c r="H540" s="53"/>
      <c r="I540" s="53"/>
      <c r="J540" s="53"/>
      <c r="K540" s="53"/>
      <c r="L540" s="53"/>
      <c r="M540" s="53"/>
      <c r="N540" s="53"/>
      <c r="O540" s="53"/>
      <c r="P540" s="53"/>
      <c r="Q540" s="53"/>
      <c r="R540" s="53"/>
      <c r="S540" s="53"/>
      <c r="T540" s="53"/>
      <c r="U540" s="53"/>
      <c r="V540" s="53"/>
      <c r="W540" s="53"/>
      <c r="X540" s="53"/>
      <c r="Y540" s="53"/>
      <c r="Z540" s="53"/>
      <c r="AA540" s="53"/>
    </row>
    <row r="541" spans="1:27" x14ac:dyDescent="0.25">
      <c r="A541" s="53"/>
      <c r="B541" s="53"/>
      <c r="C541" s="53"/>
      <c r="D541" s="53"/>
      <c r="E541" s="53"/>
      <c r="F541" s="53"/>
      <c r="G541" s="53"/>
      <c r="H541" s="53"/>
      <c r="I541" s="53"/>
      <c r="J541" s="53"/>
      <c r="K541" s="53"/>
      <c r="L541" s="53"/>
      <c r="M541" s="53"/>
      <c r="N541" s="53"/>
      <c r="O541" s="53"/>
      <c r="P541" s="53"/>
      <c r="Q541" s="53"/>
      <c r="R541" s="53"/>
      <c r="S541" s="53"/>
      <c r="T541" s="53"/>
      <c r="U541" s="53"/>
      <c r="V541" s="53"/>
      <c r="W541" s="53"/>
      <c r="X541" s="53"/>
      <c r="Y541" s="53"/>
      <c r="Z541" s="53"/>
      <c r="AA541" s="53"/>
    </row>
    <row r="542" spans="1:27" x14ac:dyDescent="0.25">
      <c r="A542" s="53"/>
      <c r="B542" s="53"/>
      <c r="C542" s="53"/>
      <c r="D542" s="53"/>
      <c r="E542" s="53"/>
      <c r="F542" s="53"/>
      <c r="G542" s="53"/>
      <c r="H542" s="53"/>
      <c r="I542" s="53"/>
      <c r="J542" s="53"/>
      <c r="K542" s="53"/>
      <c r="L542" s="53"/>
      <c r="M542" s="53"/>
      <c r="N542" s="53"/>
      <c r="O542" s="53"/>
      <c r="P542" s="53"/>
      <c r="Q542" s="53"/>
      <c r="R542" s="53"/>
      <c r="S542" s="53"/>
      <c r="T542" s="53"/>
      <c r="U542" s="53"/>
      <c r="V542" s="53"/>
      <c r="W542" s="53"/>
      <c r="X542" s="53"/>
      <c r="Y542" s="53"/>
      <c r="Z542" s="53"/>
      <c r="AA542" s="53"/>
    </row>
    <row r="543" spans="1:27" x14ac:dyDescent="0.25">
      <c r="A543" s="53"/>
      <c r="B543" s="53"/>
      <c r="C543" s="53"/>
      <c r="D543" s="53"/>
      <c r="E543" s="53"/>
      <c r="F543" s="53"/>
      <c r="G543" s="53"/>
      <c r="H543" s="53"/>
      <c r="I543" s="53"/>
      <c r="J543" s="53"/>
      <c r="K543" s="53"/>
      <c r="L543" s="53"/>
      <c r="M543" s="53"/>
      <c r="N543" s="53"/>
      <c r="O543" s="53"/>
      <c r="P543" s="53"/>
      <c r="Q543" s="53"/>
      <c r="R543" s="53"/>
      <c r="S543" s="53"/>
      <c r="T543" s="53"/>
      <c r="U543" s="53"/>
      <c r="V543" s="53"/>
      <c r="W543" s="53"/>
      <c r="X543" s="53"/>
      <c r="Y543" s="53"/>
      <c r="Z543" s="53"/>
      <c r="AA543" s="53"/>
    </row>
    <row r="544" spans="1:27" x14ac:dyDescent="0.25">
      <c r="A544" s="53"/>
      <c r="B544" s="53"/>
      <c r="C544" s="53"/>
      <c r="D544" s="53"/>
      <c r="E544" s="53"/>
      <c r="F544" s="53"/>
      <c r="G544" s="53"/>
      <c r="H544" s="53"/>
      <c r="I544" s="53"/>
      <c r="J544" s="53"/>
      <c r="K544" s="53"/>
      <c r="L544" s="53"/>
      <c r="M544" s="53"/>
      <c r="N544" s="53"/>
      <c r="O544" s="53"/>
      <c r="P544" s="53"/>
      <c r="Q544" s="53"/>
      <c r="R544" s="53"/>
      <c r="S544" s="53"/>
      <c r="T544" s="53"/>
      <c r="U544" s="53"/>
      <c r="V544" s="53"/>
      <c r="W544" s="53"/>
      <c r="X544" s="53"/>
      <c r="Y544" s="53"/>
      <c r="Z544" s="53"/>
      <c r="AA544" s="53"/>
    </row>
    <row r="545" spans="1:27" x14ac:dyDescent="0.25">
      <c r="A545" s="53"/>
      <c r="B545" s="53"/>
      <c r="C545" s="53"/>
      <c r="D545" s="53"/>
      <c r="E545" s="53"/>
      <c r="F545" s="53"/>
      <c r="G545" s="53"/>
      <c r="H545" s="53"/>
      <c r="I545" s="53"/>
      <c r="J545" s="53"/>
      <c r="K545" s="53"/>
      <c r="L545" s="53"/>
      <c r="M545" s="53"/>
      <c r="N545" s="53"/>
      <c r="O545" s="53"/>
      <c r="P545" s="53"/>
      <c r="Q545" s="53"/>
      <c r="R545" s="53"/>
      <c r="S545" s="53"/>
      <c r="T545" s="53"/>
      <c r="U545" s="53"/>
      <c r="V545" s="53"/>
      <c r="W545" s="53"/>
      <c r="X545" s="53"/>
      <c r="Y545" s="53"/>
      <c r="Z545" s="53"/>
      <c r="AA545" s="53"/>
    </row>
    <row r="546" spans="1:27" x14ac:dyDescent="0.25">
      <c r="A546" s="53"/>
      <c r="B546" s="53"/>
      <c r="C546" s="53"/>
      <c r="D546" s="53"/>
      <c r="E546" s="53"/>
      <c r="F546" s="53"/>
      <c r="G546" s="53"/>
      <c r="H546" s="53"/>
      <c r="I546" s="53"/>
      <c r="J546" s="53"/>
      <c r="K546" s="53"/>
      <c r="L546" s="53"/>
      <c r="M546" s="53"/>
      <c r="N546" s="53"/>
      <c r="O546" s="53"/>
      <c r="P546" s="53"/>
      <c r="Q546" s="53"/>
      <c r="R546" s="53"/>
      <c r="S546" s="53"/>
      <c r="T546" s="53"/>
      <c r="U546" s="53"/>
      <c r="V546" s="53"/>
      <c r="W546" s="53"/>
      <c r="X546" s="53"/>
      <c r="Y546" s="53"/>
      <c r="Z546" s="53"/>
      <c r="AA546" s="53"/>
    </row>
    <row r="547" spans="1:27" x14ac:dyDescent="0.25">
      <c r="A547" s="53"/>
      <c r="B547" s="53"/>
      <c r="C547" s="53"/>
      <c r="D547" s="53"/>
      <c r="E547" s="53"/>
      <c r="F547" s="53"/>
      <c r="G547" s="53"/>
      <c r="H547" s="53"/>
      <c r="I547" s="53"/>
      <c r="J547" s="53"/>
      <c r="K547" s="53"/>
      <c r="L547" s="53"/>
      <c r="M547" s="53"/>
      <c r="N547" s="53"/>
      <c r="O547" s="53"/>
      <c r="P547" s="53"/>
      <c r="Q547" s="53"/>
      <c r="R547" s="53"/>
      <c r="S547" s="53"/>
      <c r="T547" s="53"/>
      <c r="U547" s="53"/>
      <c r="V547" s="53"/>
      <c r="W547" s="53"/>
      <c r="X547" s="53"/>
      <c r="Y547" s="53"/>
      <c r="Z547" s="53"/>
      <c r="AA547" s="53"/>
    </row>
    <row r="548" spans="1:27" x14ac:dyDescent="0.25">
      <c r="A548" s="53"/>
      <c r="B548" s="53"/>
      <c r="C548" s="53"/>
      <c r="D548" s="53"/>
      <c r="E548" s="53"/>
      <c r="F548" s="53"/>
      <c r="G548" s="53"/>
      <c r="H548" s="53"/>
      <c r="I548" s="53"/>
      <c r="J548" s="53"/>
      <c r="K548" s="53"/>
      <c r="L548" s="53"/>
      <c r="M548" s="53"/>
      <c r="N548" s="53"/>
      <c r="O548" s="53"/>
      <c r="P548" s="53"/>
      <c r="Q548" s="53"/>
      <c r="R548" s="53"/>
      <c r="S548" s="53"/>
      <c r="T548" s="53"/>
      <c r="U548" s="53"/>
      <c r="V548" s="53"/>
      <c r="W548" s="53"/>
      <c r="X548" s="53"/>
      <c r="Y548" s="53"/>
      <c r="Z548" s="53"/>
      <c r="AA548" s="53"/>
    </row>
    <row r="549" spans="1:27" x14ac:dyDescent="0.25">
      <c r="A549" s="53"/>
      <c r="B549" s="53"/>
      <c r="C549" s="53"/>
      <c r="D549" s="53"/>
      <c r="E549" s="53"/>
      <c r="F549" s="53"/>
      <c r="G549" s="53"/>
      <c r="H549" s="53"/>
      <c r="I549" s="53"/>
      <c r="J549" s="53"/>
      <c r="K549" s="53"/>
      <c r="L549" s="53"/>
      <c r="M549" s="53"/>
      <c r="N549" s="53"/>
      <c r="O549" s="53"/>
      <c r="P549" s="53"/>
      <c r="Q549" s="53"/>
      <c r="R549" s="53"/>
      <c r="S549" s="53"/>
      <c r="T549" s="53"/>
      <c r="U549" s="53"/>
      <c r="V549" s="53"/>
      <c r="W549" s="53"/>
      <c r="X549" s="53"/>
      <c r="Y549" s="53"/>
      <c r="Z549" s="53"/>
      <c r="AA549" s="53"/>
    </row>
    <row r="550" spans="1:27" x14ac:dyDescent="0.25">
      <c r="A550" s="53"/>
      <c r="B550" s="53"/>
      <c r="C550" s="53"/>
      <c r="D550" s="53"/>
      <c r="E550" s="53"/>
      <c r="F550" s="53"/>
      <c r="G550" s="53"/>
      <c r="H550" s="53"/>
      <c r="I550" s="53"/>
      <c r="J550" s="53"/>
      <c r="K550" s="53"/>
      <c r="L550" s="53"/>
      <c r="M550" s="53"/>
      <c r="N550" s="53"/>
      <c r="O550" s="53"/>
      <c r="P550" s="53"/>
      <c r="Q550" s="53"/>
      <c r="R550" s="53"/>
      <c r="S550" s="53"/>
      <c r="T550" s="53"/>
      <c r="U550" s="53"/>
      <c r="V550" s="53"/>
      <c r="W550" s="53"/>
      <c r="X550" s="53"/>
      <c r="Y550" s="53"/>
      <c r="Z550" s="53"/>
      <c r="AA550" s="53"/>
    </row>
    <row r="551" spans="1:27" x14ac:dyDescent="0.25">
      <c r="A551" s="53"/>
      <c r="B551" s="53"/>
      <c r="C551" s="53"/>
      <c r="D551" s="53"/>
      <c r="E551" s="53"/>
      <c r="F551" s="53"/>
      <c r="G551" s="53"/>
      <c r="H551" s="53"/>
      <c r="I551" s="53"/>
      <c r="J551" s="53"/>
      <c r="K551" s="53"/>
      <c r="L551" s="53"/>
      <c r="M551" s="53"/>
      <c r="N551" s="53"/>
      <c r="O551" s="53"/>
      <c r="P551" s="53"/>
      <c r="Q551" s="53"/>
      <c r="R551" s="53"/>
      <c r="S551" s="53"/>
      <c r="T551" s="53"/>
      <c r="U551" s="53"/>
      <c r="V551" s="53"/>
      <c r="W551" s="53"/>
      <c r="X551" s="53"/>
      <c r="Y551" s="53"/>
      <c r="Z551" s="53"/>
      <c r="AA551" s="53"/>
    </row>
    <row r="552" spans="1:27" x14ac:dyDescent="0.25">
      <c r="A552" s="53"/>
      <c r="B552" s="53"/>
      <c r="C552" s="53"/>
      <c r="D552" s="53"/>
      <c r="E552" s="53"/>
      <c r="F552" s="53"/>
      <c r="G552" s="53"/>
      <c r="H552" s="53"/>
      <c r="I552" s="53"/>
      <c r="J552" s="53"/>
      <c r="K552" s="53"/>
      <c r="L552" s="53"/>
      <c r="M552" s="53"/>
      <c r="N552" s="53"/>
      <c r="O552" s="53"/>
      <c r="P552" s="53"/>
      <c r="Q552" s="53"/>
      <c r="R552" s="53"/>
      <c r="S552" s="53"/>
      <c r="T552" s="53"/>
      <c r="U552" s="53"/>
      <c r="V552" s="53"/>
      <c r="W552" s="53"/>
      <c r="X552" s="53"/>
      <c r="Y552" s="53"/>
      <c r="Z552" s="53"/>
      <c r="AA552" s="53"/>
    </row>
    <row r="553" spans="1:27" x14ac:dyDescent="0.25">
      <c r="A553" s="53"/>
      <c r="B553" s="53"/>
      <c r="C553" s="53"/>
      <c r="D553" s="53"/>
      <c r="E553" s="53"/>
      <c r="F553" s="53"/>
      <c r="G553" s="53"/>
      <c r="H553" s="53"/>
      <c r="I553" s="53"/>
      <c r="J553" s="53"/>
      <c r="K553" s="53"/>
      <c r="L553" s="53"/>
      <c r="M553" s="53"/>
      <c r="N553" s="53"/>
      <c r="O553" s="53"/>
      <c r="P553" s="53"/>
      <c r="Q553" s="53"/>
      <c r="R553" s="53"/>
      <c r="S553" s="53"/>
      <c r="T553" s="53"/>
      <c r="U553" s="53"/>
      <c r="V553" s="53"/>
      <c r="W553" s="53"/>
      <c r="X553" s="53"/>
      <c r="Y553" s="53"/>
      <c r="Z553" s="53"/>
      <c r="AA553" s="53"/>
    </row>
    <row r="554" spans="1:27" x14ac:dyDescent="0.25">
      <c r="A554" s="53"/>
      <c r="B554" s="53"/>
      <c r="C554" s="53"/>
      <c r="D554" s="53"/>
      <c r="E554" s="53"/>
      <c r="F554" s="53"/>
      <c r="G554" s="53"/>
      <c r="H554" s="53"/>
      <c r="I554" s="53"/>
      <c r="J554" s="53"/>
      <c r="K554" s="53"/>
      <c r="L554" s="53"/>
      <c r="M554" s="53"/>
      <c r="N554" s="53"/>
      <c r="O554" s="53"/>
      <c r="P554" s="53"/>
      <c r="Q554" s="53"/>
      <c r="R554" s="53"/>
      <c r="S554" s="53"/>
      <c r="T554" s="53"/>
      <c r="U554" s="53"/>
      <c r="V554" s="53"/>
      <c r="W554" s="53"/>
      <c r="X554" s="53"/>
      <c r="Y554" s="53"/>
      <c r="Z554" s="53"/>
      <c r="AA554" s="53"/>
    </row>
    <row r="555" spans="1:27" x14ac:dyDescent="0.25">
      <c r="A555" s="53"/>
      <c r="B555" s="53"/>
      <c r="C555" s="53"/>
      <c r="D555" s="53"/>
      <c r="E555" s="53"/>
      <c r="F555" s="53"/>
      <c r="G555" s="53"/>
      <c r="H555" s="53"/>
      <c r="I555" s="53"/>
      <c r="J555" s="53"/>
      <c r="K555" s="53"/>
      <c r="L555" s="53"/>
      <c r="M555" s="53"/>
      <c r="N555" s="53"/>
      <c r="O555" s="53"/>
      <c r="P555" s="53"/>
      <c r="Q555" s="53"/>
      <c r="R555" s="53"/>
      <c r="S555" s="53"/>
      <c r="T555" s="53"/>
      <c r="U555" s="53"/>
      <c r="V555" s="53"/>
      <c r="W555" s="53"/>
      <c r="X555" s="53"/>
      <c r="Y555" s="53"/>
      <c r="Z555" s="53"/>
      <c r="AA555" s="53"/>
    </row>
    <row r="556" spans="1:27" x14ac:dyDescent="0.25">
      <c r="A556" s="53"/>
      <c r="B556" s="53"/>
      <c r="C556" s="53"/>
      <c r="D556" s="53"/>
      <c r="E556" s="53"/>
      <c r="F556" s="53"/>
      <c r="G556" s="53"/>
      <c r="H556" s="53"/>
      <c r="I556" s="53"/>
      <c r="J556" s="53"/>
      <c r="K556" s="53"/>
      <c r="L556" s="53"/>
      <c r="M556" s="53"/>
      <c r="N556" s="53"/>
      <c r="O556" s="53"/>
      <c r="P556" s="53"/>
      <c r="Q556" s="53"/>
      <c r="R556" s="53"/>
      <c r="S556" s="53"/>
      <c r="T556" s="53"/>
      <c r="U556" s="53"/>
      <c r="V556" s="53"/>
      <c r="W556" s="53"/>
      <c r="X556" s="53"/>
      <c r="Y556" s="53"/>
      <c r="Z556" s="53"/>
      <c r="AA556" s="53"/>
    </row>
    <row r="557" spans="1:27" x14ac:dyDescent="0.25">
      <c r="A557" s="53"/>
      <c r="B557" s="53"/>
      <c r="C557" s="53"/>
      <c r="D557" s="53"/>
      <c r="E557" s="53"/>
      <c r="F557" s="53"/>
      <c r="G557" s="53"/>
      <c r="H557" s="53"/>
      <c r="I557" s="53"/>
      <c r="J557" s="53"/>
      <c r="K557" s="53"/>
      <c r="L557" s="53"/>
      <c r="M557" s="53"/>
      <c r="N557" s="53"/>
      <c r="O557" s="53"/>
      <c r="P557" s="53"/>
      <c r="Q557" s="53"/>
      <c r="R557" s="53"/>
      <c r="S557" s="53"/>
      <c r="T557" s="53"/>
      <c r="U557" s="53"/>
      <c r="V557" s="53"/>
      <c r="W557" s="53"/>
      <c r="X557" s="53"/>
      <c r="Y557" s="53"/>
      <c r="Z557" s="53"/>
      <c r="AA557" s="53"/>
    </row>
    <row r="558" spans="1:27" x14ac:dyDescent="0.25">
      <c r="A558" s="53"/>
      <c r="B558" s="53"/>
      <c r="C558" s="53"/>
      <c r="D558" s="53"/>
      <c r="E558" s="53"/>
      <c r="F558" s="53"/>
      <c r="G558" s="53"/>
      <c r="H558" s="53"/>
      <c r="I558" s="53"/>
      <c r="J558" s="53"/>
      <c r="K558" s="53"/>
      <c r="L558" s="53"/>
      <c r="M558" s="53"/>
      <c r="N558" s="53"/>
      <c r="O558" s="53"/>
      <c r="P558" s="53"/>
      <c r="Q558" s="53"/>
      <c r="R558" s="53"/>
      <c r="S558" s="53"/>
      <c r="T558" s="53"/>
      <c r="U558" s="53"/>
      <c r="V558" s="53"/>
      <c r="W558" s="53"/>
      <c r="X558" s="53"/>
      <c r="Y558" s="53"/>
      <c r="Z558" s="53"/>
      <c r="AA558" s="53"/>
    </row>
    <row r="559" spans="1:27" x14ac:dyDescent="0.25">
      <c r="A559" s="53"/>
      <c r="B559" s="53"/>
      <c r="C559" s="53"/>
      <c r="D559" s="53"/>
      <c r="E559" s="53"/>
      <c r="F559" s="53"/>
      <c r="G559" s="53"/>
      <c r="H559" s="53"/>
      <c r="I559" s="53"/>
      <c r="J559" s="53"/>
      <c r="K559" s="53"/>
      <c r="L559" s="53"/>
      <c r="M559" s="53"/>
      <c r="N559" s="53"/>
      <c r="O559" s="53"/>
      <c r="P559" s="53"/>
      <c r="Q559" s="53"/>
      <c r="R559" s="53"/>
      <c r="S559" s="53"/>
      <c r="T559" s="53"/>
      <c r="U559" s="53"/>
      <c r="V559" s="53"/>
      <c r="W559" s="53"/>
      <c r="X559" s="53"/>
      <c r="Y559" s="53"/>
      <c r="Z559" s="53"/>
      <c r="AA559" s="53"/>
    </row>
    <row r="560" spans="1:27" x14ac:dyDescent="0.25">
      <c r="A560" s="53"/>
      <c r="B560" s="53"/>
      <c r="C560" s="53"/>
      <c r="D560" s="53"/>
      <c r="E560" s="53"/>
      <c r="F560" s="53"/>
      <c r="G560" s="53"/>
      <c r="H560" s="53"/>
      <c r="I560" s="53"/>
      <c r="J560" s="53"/>
      <c r="K560" s="53"/>
      <c r="L560" s="53"/>
      <c r="M560" s="53"/>
      <c r="N560" s="53"/>
      <c r="O560" s="53"/>
      <c r="P560" s="53"/>
      <c r="Q560" s="53"/>
      <c r="R560" s="53"/>
      <c r="S560" s="53"/>
      <c r="T560" s="53"/>
      <c r="U560" s="53"/>
      <c r="V560" s="53"/>
      <c r="W560" s="53"/>
      <c r="X560" s="53"/>
      <c r="Y560" s="53"/>
      <c r="Z560" s="53"/>
      <c r="AA560" s="53"/>
    </row>
    <row r="561" spans="1:27" x14ac:dyDescent="0.25">
      <c r="A561" s="53"/>
      <c r="B561" s="53"/>
      <c r="C561" s="53"/>
      <c r="D561" s="53"/>
      <c r="E561" s="53"/>
      <c r="F561" s="53"/>
      <c r="G561" s="53"/>
      <c r="H561" s="53"/>
      <c r="I561" s="53"/>
      <c r="J561" s="53"/>
      <c r="K561" s="53"/>
      <c r="L561" s="53"/>
      <c r="M561" s="53"/>
      <c r="N561" s="53"/>
      <c r="O561" s="53"/>
      <c r="P561" s="53"/>
      <c r="Q561" s="53"/>
      <c r="R561" s="53"/>
      <c r="S561" s="53"/>
      <c r="T561" s="53"/>
      <c r="U561" s="53"/>
      <c r="V561" s="53"/>
      <c r="W561" s="53"/>
      <c r="X561" s="53"/>
      <c r="Y561" s="53"/>
      <c r="Z561" s="53"/>
      <c r="AA561" s="53"/>
    </row>
    <row r="562" spans="1:27" x14ac:dyDescent="0.25">
      <c r="A562" s="53"/>
      <c r="B562" s="53"/>
      <c r="C562" s="53"/>
      <c r="D562" s="53"/>
      <c r="E562" s="53"/>
      <c r="F562" s="53"/>
      <c r="G562" s="53"/>
      <c r="H562" s="53"/>
      <c r="I562" s="53"/>
      <c r="J562" s="53"/>
      <c r="K562" s="53"/>
      <c r="L562" s="53"/>
      <c r="M562" s="53"/>
      <c r="N562" s="53"/>
      <c r="O562" s="53"/>
      <c r="P562" s="53"/>
      <c r="Q562" s="53"/>
      <c r="R562" s="53"/>
      <c r="S562" s="53"/>
      <c r="T562" s="53"/>
      <c r="U562" s="53"/>
      <c r="V562" s="53"/>
      <c r="W562" s="53"/>
      <c r="X562" s="53"/>
      <c r="Y562" s="53"/>
      <c r="Z562" s="53"/>
      <c r="AA562" s="53"/>
    </row>
    <row r="563" spans="1:27" x14ac:dyDescent="0.25">
      <c r="A563" s="53"/>
      <c r="B563" s="53"/>
      <c r="C563" s="53"/>
      <c r="D563" s="53"/>
      <c r="E563" s="53"/>
      <c r="F563" s="53"/>
      <c r="G563" s="53"/>
      <c r="H563" s="53"/>
      <c r="I563" s="53"/>
      <c r="J563" s="53"/>
      <c r="K563" s="53"/>
      <c r="L563" s="53"/>
      <c r="M563" s="53"/>
      <c r="N563" s="53"/>
      <c r="O563" s="53"/>
      <c r="P563" s="53"/>
      <c r="Q563" s="53"/>
      <c r="R563" s="53"/>
      <c r="S563" s="53"/>
      <c r="T563" s="53"/>
      <c r="U563" s="53"/>
      <c r="V563" s="53"/>
      <c r="W563" s="53"/>
      <c r="X563" s="53"/>
      <c r="Y563" s="53"/>
      <c r="Z563" s="53"/>
      <c r="AA563" s="53"/>
    </row>
    <row r="564" spans="1:27" x14ac:dyDescent="0.25">
      <c r="A564" s="53"/>
      <c r="B564" s="53"/>
      <c r="C564" s="53"/>
      <c r="D564" s="53"/>
      <c r="E564" s="53"/>
      <c r="F564" s="53"/>
      <c r="G564" s="53"/>
      <c r="H564" s="53"/>
      <c r="I564" s="53"/>
      <c r="J564" s="53"/>
      <c r="K564" s="53"/>
      <c r="L564" s="53"/>
      <c r="M564" s="53"/>
      <c r="N564" s="53"/>
      <c r="O564" s="53"/>
      <c r="P564" s="53"/>
      <c r="Q564" s="53"/>
      <c r="R564" s="53"/>
      <c r="S564" s="53"/>
      <c r="T564" s="53"/>
      <c r="U564" s="53"/>
      <c r="V564" s="53"/>
      <c r="W564" s="53"/>
      <c r="X564" s="53"/>
      <c r="Y564" s="53"/>
      <c r="Z564" s="53"/>
      <c r="AA564" s="53"/>
    </row>
    <row r="565" spans="1:27" x14ac:dyDescent="0.25">
      <c r="A565" s="53"/>
      <c r="B565" s="53"/>
      <c r="C565" s="53"/>
      <c r="D565" s="53"/>
      <c r="E565" s="53"/>
      <c r="F565" s="53"/>
      <c r="G565" s="53"/>
      <c r="H565" s="53"/>
      <c r="I565" s="53"/>
      <c r="J565" s="53"/>
      <c r="K565" s="53"/>
      <c r="L565" s="53"/>
      <c r="M565" s="53"/>
      <c r="N565" s="53"/>
      <c r="O565" s="53"/>
      <c r="P565" s="53"/>
      <c r="Q565" s="53"/>
      <c r="R565" s="53"/>
      <c r="S565" s="53"/>
      <c r="T565" s="53"/>
      <c r="U565" s="53"/>
      <c r="V565" s="53"/>
      <c r="W565" s="53"/>
      <c r="X565" s="53"/>
      <c r="Y565" s="53"/>
      <c r="Z565" s="53"/>
      <c r="AA565" s="53"/>
    </row>
    <row r="566" spans="1:27" x14ac:dyDescent="0.25">
      <c r="A566" s="53"/>
      <c r="B566" s="53"/>
      <c r="C566" s="53"/>
      <c r="D566" s="53"/>
      <c r="E566" s="53"/>
      <c r="F566" s="53"/>
      <c r="G566" s="53"/>
      <c r="H566" s="53"/>
      <c r="I566" s="53"/>
      <c r="J566" s="53"/>
      <c r="K566" s="53"/>
      <c r="L566" s="53"/>
      <c r="M566" s="53"/>
      <c r="N566" s="53"/>
      <c r="O566" s="53"/>
      <c r="P566" s="53"/>
      <c r="Q566" s="53"/>
      <c r="R566" s="53"/>
      <c r="S566" s="53"/>
      <c r="T566" s="53"/>
      <c r="U566" s="53"/>
      <c r="V566" s="53"/>
      <c r="W566" s="53"/>
      <c r="X566" s="53"/>
      <c r="Y566" s="53"/>
      <c r="Z566" s="53"/>
      <c r="AA566" s="53"/>
    </row>
    <row r="567" spans="1:27" x14ac:dyDescent="0.25">
      <c r="A567" s="53"/>
      <c r="B567" s="53"/>
      <c r="C567" s="53"/>
      <c r="D567" s="53"/>
      <c r="E567" s="53"/>
      <c r="F567" s="53"/>
      <c r="G567" s="53"/>
      <c r="H567" s="53"/>
      <c r="I567" s="53"/>
      <c r="J567" s="53"/>
      <c r="K567" s="53"/>
      <c r="L567" s="53"/>
      <c r="M567" s="53"/>
      <c r="N567" s="53"/>
      <c r="O567" s="53"/>
      <c r="P567" s="53"/>
      <c r="Q567" s="53"/>
      <c r="R567" s="53"/>
      <c r="S567" s="53"/>
      <c r="T567" s="53"/>
      <c r="U567" s="53"/>
      <c r="V567" s="53"/>
      <c r="W567" s="53"/>
      <c r="X567" s="53"/>
      <c r="Y567" s="53"/>
      <c r="Z567" s="53"/>
      <c r="AA567" s="53"/>
    </row>
    <row r="568" spans="1:27" x14ac:dyDescent="0.25">
      <c r="A568" s="53"/>
      <c r="B568" s="53"/>
      <c r="C568" s="53"/>
      <c r="D568" s="53"/>
      <c r="E568" s="53"/>
      <c r="F568" s="53"/>
      <c r="G568" s="53"/>
      <c r="H568" s="53"/>
      <c r="I568" s="53"/>
      <c r="J568" s="53"/>
      <c r="K568" s="53"/>
      <c r="L568" s="53"/>
      <c r="M568" s="53"/>
      <c r="N568" s="53"/>
      <c r="O568" s="53"/>
      <c r="P568" s="53"/>
      <c r="Q568" s="53"/>
      <c r="R568" s="53"/>
      <c r="S568" s="53"/>
      <c r="T568" s="53"/>
      <c r="U568" s="53"/>
      <c r="V568" s="53"/>
      <c r="W568" s="53"/>
      <c r="X568" s="53"/>
      <c r="Y568" s="53"/>
      <c r="Z568" s="53"/>
      <c r="AA568" s="53"/>
    </row>
    <row r="569" spans="1:27" x14ac:dyDescent="0.25">
      <c r="A569" s="53"/>
      <c r="B569" s="53"/>
      <c r="C569" s="53"/>
      <c r="D569" s="53"/>
      <c r="E569" s="53"/>
      <c r="F569" s="53"/>
      <c r="G569" s="53"/>
      <c r="H569" s="53"/>
      <c r="I569" s="53"/>
      <c r="J569" s="53"/>
      <c r="K569" s="53"/>
      <c r="L569" s="53"/>
      <c r="M569" s="53"/>
      <c r="N569" s="53"/>
      <c r="O569" s="53"/>
      <c r="P569" s="53"/>
      <c r="Q569" s="53"/>
      <c r="R569" s="53"/>
      <c r="S569" s="53"/>
      <c r="T569" s="53"/>
      <c r="U569" s="53"/>
      <c r="V569" s="53"/>
      <c r="W569" s="53"/>
      <c r="X569" s="53"/>
      <c r="Y569" s="53"/>
      <c r="Z569" s="53"/>
      <c r="AA569" s="53"/>
    </row>
    <row r="570" spans="1:27" x14ac:dyDescent="0.25">
      <c r="A570" s="53"/>
      <c r="B570" s="53"/>
      <c r="C570" s="53"/>
      <c r="D570" s="53"/>
      <c r="E570" s="53"/>
      <c r="F570" s="53"/>
      <c r="G570" s="53"/>
      <c r="H570" s="53"/>
      <c r="I570" s="53"/>
      <c r="J570" s="53"/>
      <c r="K570" s="53"/>
      <c r="L570" s="53"/>
      <c r="M570" s="53"/>
      <c r="N570" s="53"/>
      <c r="O570" s="53"/>
      <c r="P570" s="53"/>
      <c r="Q570" s="53"/>
      <c r="R570" s="53"/>
      <c r="S570" s="53"/>
      <c r="T570" s="53"/>
      <c r="U570" s="53"/>
      <c r="V570" s="53"/>
      <c r="W570" s="53"/>
      <c r="X570" s="53"/>
      <c r="Y570" s="53"/>
      <c r="Z570" s="53"/>
      <c r="AA570" s="53"/>
    </row>
    <row r="571" spans="1:27" x14ac:dyDescent="0.25">
      <c r="A571" s="53"/>
      <c r="B571" s="53"/>
      <c r="C571" s="53"/>
      <c r="D571" s="53"/>
      <c r="E571" s="53"/>
      <c r="F571" s="53"/>
      <c r="G571" s="53"/>
      <c r="H571" s="53"/>
      <c r="I571" s="53"/>
      <c r="J571" s="53"/>
      <c r="K571" s="53"/>
      <c r="L571" s="53"/>
      <c r="M571" s="53"/>
      <c r="N571" s="53"/>
      <c r="O571" s="53"/>
      <c r="P571" s="53"/>
      <c r="Q571" s="53"/>
      <c r="R571" s="53"/>
      <c r="S571" s="53"/>
      <c r="T571" s="53"/>
      <c r="U571" s="53"/>
      <c r="V571" s="53"/>
      <c r="W571" s="53"/>
      <c r="X571" s="53"/>
      <c r="Y571" s="53"/>
      <c r="Z571" s="53"/>
      <c r="AA571" s="53"/>
    </row>
    <row r="572" spans="1:27" x14ac:dyDescent="0.25">
      <c r="A572" s="53"/>
      <c r="B572" s="53"/>
      <c r="C572" s="53"/>
      <c r="D572" s="53"/>
      <c r="E572" s="53"/>
      <c r="F572" s="53"/>
      <c r="G572" s="53"/>
      <c r="H572" s="53"/>
      <c r="I572" s="53"/>
      <c r="J572" s="53"/>
      <c r="K572" s="53"/>
      <c r="L572" s="53"/>
      <c r="M572" s="53"/>
      <c r="N572" s="53"/>
      <c r="O572" s="53"/>
      <c r="P572" s="53"/>
      <c r="Q572" s="53"/>
      <c r="R572" s="53"/>
      <c r="S572" s="53"/>
      <c r="T572" s="53"/>
      <c r="U572" s="53"/>
      <c r="V572" s="53"/>
      <c r="W572" s="53"/>
      <c r="X572" s="53"/>
      <c r="Y572" s="53"/>
      <c r="Z572" s="53"/>
      <c r="AA572" s="53"/>
    </row>
    <row r="573" spans="1:27" x14ac:dyDescent="0.25">
      <c r="A573" s="53"/>
      <c r="B573" s="53"/>
      <c r="C573" s="53"/>
      <c r="D573" s="53"/>
      <c r="E573" s="53"/>
      <c r="F573" s="53"/>
      <c r="G573" s="53"/>
      <c r="H573" s="53"/>
      <c r="I573" s="53"/>
      <c r="J573" s="53"/>
      <c r="K573" s="53"/>
      <c r="L573" s="53"/>
      <c r="M573" s="53"/>
      <c r="N573" s="53"/>
      <c r="O573" s="53"/>
      <c r="P573" s="53"/>
      <c r="Q573" s="53"/>
      <c r="R573" s="53"/>
      <c r="S573" s="53"/>
      <c r="T573" s="53"/>
      <c r="U573" s="53"/>
      <c r="V573" s="53"/>
      <c r="W573" s="53"/>
      <c r="X573" s="53"/>
      <c r="Y573" s="53"/>
      <c r="Z573" s="53"/>
      <c r="AA573" s="53"/>
    </row>
    <row r="574" spans="1:27" x14ac:dyDescent="0.25">
      <c r="A574" s="53"/>
      <c r="B574" s="53"/>
      <c r="C574" s="53"/>
      <c r="D574" s="53"/>
      <c r="E574" s="53"/>
      <c r="F574" s="53"/>
      <c r="G574" s="53"/>
      <c r="H574" s="53"/>
      <c r="I574" s="53"/>
      <c r="J574" s="53"/>
      <c r="K574" s="53"/>
      <c r="L574" s="53"/>
      <c r="M574" s="53"/>
      <c r="N574" s="53"/>
      <c r="O574" s="53"/>
      <c r="P574" s="53"/>
      <c r="Q574" s="53"/>
      <c r="R574" s="53"/>
      <c r="S574" s="53"/>
      <c r="T574" s="53"/>
      <c r="U574" s="53"/>
      <c r="V574" s="53"/>
      <c r="W574" s="53"/>
      <c r="X574" s="53"/>
      <c r="Y574" s="53"/>
      <c r="Z574" s="53"/>
      <c r="AA574" s="53"/>
    </row>
    <row r="575" spans="1:27" x14ac:dyDescent="0.25">
      <c r="A575" s="53"/>
      <c r="B575" s="53"/>
      <c r="C575" s="53"/>
      <c r="D575" s="53"/>
      <c r="E575" s="53"/>
      <c r="F575" s="53"/>
      <c r="G575" s="53"/>
      <c r="H575" s="53"/>
      <c r="I575" s="53"/>
      <c r="J575" s="53"/>
      <c r="K575" s="53"/>
      <c r="L575" s="53"/>
      <c r="M575" s="53"/>
      <c r="N575" s="53"/>
      <c r="O575" s="53"/>
      <c r="P575" s="53"/>
      <c r="Q575" s="53"/>
      <c r="R575" s="53"/>
      <c r="S575" s="53"/>
      <c r="T575" s="53"/>
      <c r="U575" s="53"/>
      <c r="V575" s="53"/>
      <c r="W575" s="53"/>
      <c r="X575" s="53"/>
      <c r="Y575" s="53"/>
      <c r="Z575" s="53"/>
      <c r="AA575" s="53"/>
    </row>
    <row r="576" spans="1:27" x14ac:dyDescent="0.25">
      <c r="A576" s="53"/>
      <c r="B576" s="53"/>
      <c r="C576" s="53"/>
      <c r="D576" s="53"/>
      <c r="E576" s="53"/>
      <c r="F576" s="53"/>
      <c r="G576" s="53"/>
      <c r="H576" s="53"/>
      <c r="I576" s="53"/>
      <c r="J576" s="53"/>
      <c r="K576" s="53"/>
      <c r="L576" s="53"/>
      <c r="M576" s="53"/>
      <c r="N576" s="53"/>
      <c r="O576" s="53"/>
      <c r="P576" s="53"/>
      <c r="Q576" s="53"/>
      <c r="R576" s="53"/>
      <c r="S576" s="53"/>
      <c r="T576" s="53"/>
      <c r="U576" s="53"/>
      <c r="V576" s="53"/>
      <c r="W576" s="53"/>
      <c r="X576" s="53"/>
      <c r="Y576" s="53"/>
      <c r="Z576" s="53"/>
      <c r="AA576" s="53"/>
    </row>
    <row r="577" spans="1:27" x14ac:dyDescent="0.25">
      <c r="A577" s="53"/>
      <c r="B577" s="53"/>
      <c r="C577" s="53"/>
      <c r="D577" s="53"/>
      <c r="E577" s="53"/>
      <c r="F577" s="53"/>
      <c r="G577" s="53"/>
      <c r="H577" s="53"/>
      <c r="I577" s="53"/>
      <c r="J577" s="53"/>
      <c r="K577" s="53"/>
      <c r="L577" s="53"/>
      <c r="M577" s="53"/>
      <c r="N577" s="53"/>
      <c r="O577" s="53"/>
      <c r="P577" s="53"/>
      <c r="Q577" s="53"/>
      <c r="R577" s="53"/>
      <c r="S577" s="53"/>
      <c r="T577" s="53"/>
      <c r="U577" s="53"/>
      <c r="V577" s="53"/>
      <c r="W577" s="53"/>
      <c r="X577" s="53"/>
      <c r="Y577" s="53"/>
      <c r="Z577" s="53"/>
      <c r="AA577" s="53"/>
    </row>
    <row r="578" spans="1:27" x14ac:dyDescent="0.25">
      <c r="A578" s="53"/>
      <c r="B578" s="53"/>
      <c r="C578" s="53"/>
      <c r="D578" s="53"/>
      <c r="E578" s="53"/>
      <c r="F578" s="53"/>
      <c r="G578" s="53"/>
      <c r="H578" s="53"/>
      <c r="I578" s="53"/>
      <c r="J578" s="53"/>
      <c r="K578" s="53"/>
      <c r="L578" s="53"/>
      <c r="M578" s="53"/>
      <c r="N578" s="53"/>
      <c r="O578" s="53"/>
      <c r="P578" s="53"/>
      <c r="Q578" s="53"/>
      <c r="R578" s="53"/>
      <c r="S578" s="53"/>
      <c r="T578" s="53"/>
      <c r="U578" s="53"/>
      <c r="V578" s="53"/>
      <c r="W578" s="53"/>
      <c r="X578" s="53"/>
      <c r="Y578" s="53"/>
      <c r="Z578" s="53"/>
      <c r="AA578" s="53"/>
    </row>
    <row r="579" spans="1:27" x14ac:dyDescent="0.25">
      <c r="A579" s="53"/>
      <c r="B579" s="53"/>
      <c r="C579" s="53"/>
      <c r="D579" s="53"/>
      <c r="E579" s="53"/>
      <c r="F579" s="53"/>
      <c r="G579" s="53"/>
      <c r="H579" s="53"/>
      <c r="I579" s="53"/>
      <c r="J579" s="53"/>
      <c r="K579" s="53"/>
      <c r="L579" s="53"/>
      <c r="M579" s="53"/>
      <c r="N579" s="53"/>
      <c r="O579" s="53"/>
      <c r="P579" s="53"/>
      <c r="Q579" s="53"/>
      <c r="R579" s="53"/>
      <c r="S579" s="53"/>
      <c r="T579" s="53"/>
      <c r="U579" s="53"/>
      <c r="V579" s="53"/>
      <c r="W579" s="53"/>
      <c r="X579" s="53"/>
      <c r="Y579" s="53"/>
      <c r="Z579" s="53"/>
      <c r="AA579" s="53"/>
    </row>
    <row r="580" spans="1:27" x14ac:dyDescent="0.25">
      <c r="A580" s="53"/>
      <c r="B580" s="53"/>
      <c r="C580" s="53"/>
      <c r="D580" s="53"/>
      <c r="E580" s="53"/>
      <c r="F580" s="53"/>
      <c r="G580" s="53"/>
      <c r="H580" s="53"/>
      <c r="I580" s="53"/>
      <c r="J580" s="53"/>
      <c r="K580" s="53"/>
      <c r="L580" s="53"/>
      <c r="M580" s="53"/>
      <c r="N580" s="53"/>
      <c r="O580" s="53"/>
      <c r="P580" s="53"/>
      <c r="Q580" s="53"/>
      <c r="R580" s="53"/>
      <c r="S580" s="53"/>
      <c r="T580" s="53"/>
      <c r="U580" s="53"/>
      <c r="V580" s="53"/>
      <c r="W580" s="53"/>
      <c r="X580" s="53"/>
      <c r="Y580" s="53"/>
      <c r="Z580" s="53"/>
      <c r="AA580" s="53"/>
    </row>
    <row r="581" spans="1:27" x14ac:dyDescent="0.25">
      <c r="A581" s="53"/>
      <c r="B581" s="53"/>
      <c r="C581" s="53"/>
      <c r="D581" s="53"/>
      <c r="E581" s="53"/>
      <c r="F581" s="53"/>
      <c r="G581" s="53"/>
      <c r="H581" s="53"/>
      <c r="I581" s="53"/>
      <c r="J581" s="53"/>
      <c r="K581" s="53"/>
      <c r="L581" s="53"/>
      <c r="M581" s="53"/>
      <c r="N581" s="53"/>
      <c r="O581" s="53"/>
      <c r="P581" s="53"/>
      <c r="Q581" s="53"/>
      <c r="R581" s="53"/>
      <c r="S581" s="53"/>
      <c r="T581" s="53"/>
      <c r="U581" s="53"/>
      <c r="V581" s="53"/>
      <c r="W581" s="53"/>
      <c r="X581" s="53"/>
      <c r="Y581" s="53"/>
      <c r="Z581" s="53"/>
      <c r="AA581" s="53"/>
    </row>
    <row r="582" spans="1:27" x14ac:dyDescent="0.25">
      <c r="A582" s="53"/>
      <c r="B582" s="53"/>
      <c r="C582" s="53"/>
      <c r="D582" s="53"/>
      <c r="E582" s="53"/>
      <c r="F582" s="53"/>
      <c r="G582" s="53"/>
      <c r="H582" s="53"/>
      <c r="I582" s="53"/>
      <c r="J582" s="53"/>
      <c r="K582" s="53"/>
      <c r="L582" s="53"/>
      <c r="M582" s="53"/>
      <c r="N582" s="53"/>
      <c r="O582" s="53"/>
      <c r="P582" s="53"/>
      <c r="Q582" s="53"/>
      <c r="R582" s="53"/>
      <c r="S582" s="53"/>
      <c r="T582" s="53"/>
      <c r="U582" s="53"/>
      <c r="V582" s="53"/>
      <c r="W582" s="53"/>
      <c r="X582" s="53"/>
      <c r="Y582" s="53"/>
      <c r="Z582" s="53"/>
      <c r="AA582" s="53"/>
    </row>
    <row r="583" spans="1:27" x14ac:dyDescent="0.25">
      <c r="A583" s="53"/>
      <c r="B583" s="53"/>
      <c r="C583" s="53"/>
      <c r="D583" s="53"/>
      <c r="E583" s="53"/>
      <c r="F583" s="53"/>
      <c r="G583" s="53"/>
      <c r="H583" s="53"/>
      <c r="I583" s="53"/>
      <c r="J583" s="53"/>
      <c r="K583" s="53"/>
      <c r="L583" s="53"/>
      <c r="M583" s="53"/>
      <c r="N583" s="53"/>
      <c r="O583" s="53"/>
      <c r="P583" s="53"/>
      <c r="Q583" s="53"/>
      <c r="R583" s="53"/>
      <c r="S583" s="53"/>
      <c r="T583" s="53"/>
      <c r="U583" s="53"/>
      <c r="V583" s="53"/>
      <c r="W583" s="53"/>
      <c r="X583" s="53"/>
      <c r="Y583" s="53"/>
      <c r="Z583" s="53"/>
      <c r="AA583" s="53"/>
    </row>
    <row r="584" spans="1:27" x14ac:dyDescent="0.25">
      <c r="A584" s="53"/>
      <c r="B584" s="53"/>
      <c r="C584" s="53"/>
      <c r="D584" s="53"/>
      <c r="E584" s="53"/>
      <c r="F584" s="53"/>
      <c r="G584" s="53"/>
      <c r="H584" s="53"/>
      <c r="I584" s="53"/>
      <c r="J584" s="53"/>
      <c r="K584" s="53"/>
      <c r="L584" s="53"/>
      <c r="M584" s="53"/>
      <c r="N584" s="53"/>
      <c r="O584" s="53"/>
      <c r="P584" s="53"/>
      <c r="Q584" s="53"/>
      <c r="R584" s="53"/>
      <c r="S584" s="53"/>
      <c r="T584" s="53"/>
      <c r="U584" s="53"/>
      <c r="V584" s="53"/>
      <c r="W584" s="53"/>
      <c r="X584" s="53"/>
      <c r="Y584" s="53"/>
      <c r="Z584" s="53"/>
      <c r="AA584" s="53"/>
    </row>
    <row r="585" spans="1:27" x14ac:dyDescent="0.25">
      <c r="A585" s="53"/>
      <c r="B585" s="53"/>
      <c r="C585" s="53"/>
      <c r="D585" s="53"/>
      <c r="E585" s="53"/>
      <c r="F585" s="53"/>
      <c r="G585" s="53"/>
      <c r="H585" s="53"/>
      <c r="I585" s="53"/>
      <c r="J585" s="53"/>
      <c r="K585" s="53"/>
      <c r="L585" s="53"/>
      <c r="M585" s="53"/>
      <c r="N585" s="53"/>
      <c r="O585" s="53"/>
      <c r="P585" s="53"/>
      <c r="Q585" s="53"/>
      <c r="R585" s="53"/>
      <c r="S585" s="53"/>
      <c r="T585" s="53"/>
      <c r="U585" s="53"/>
      <c r="V585" s="53"/>
      <c r="W585" s="53"/>
      <c r="X585" s="53"/>
      <c r="Y585" s="53"/>
      <c r="Z585" s="53"/>
      <c r="AA585" s="53"/>
    </row>
    <row r="586" spans="1:27" x14ac:dyDescent="0.25">
      <c r="A586" s="53"/>
      <c r="B586" s="53"/>
      <c r="C586" s="53"/>
      <c r="D586" s="53"/>
      <c r="E586" s="53"/>
      <c r="F586" s="53"/>
      <c r="G586" s="53"/>
      <c r="H586" s="53"/>
      <c r="I586" s="53"/>
      <c r="J586" s="53"/>
      <c r="K586" s="53"/>
      <c r="L586" s="53"/>
      <c r="M586" s="53"/>
      <c r="N586" s="53"/>
      <c r="O586" s="53"/>
      <c r="P586" s="53"/>
      <c r="Q586" s="53"/>
      <c r="R586" s="53"/>
      <c r="S586" s="53"/>
      <c r="T586" s="53"/>
      <c r="U586" s="53"/>
      <c r="V586" s="53"/>
      <c r="W586" s="53"/>
      <c r="X586" s="53"/>
      <c r="Y586" s="53"/>
      <c r="Z586" s="53"/>
      <c r="AA586" s="53"/>
    </row>
    <row r="587" spans="1:27" x14ac:dyDescent="0.25">
      <c r="A587" s="53"/>
      <c r="B587" s="53"/>
      <c r="C587" s="53"/>
      <c r="D587" s="53"/>
      <c r="E587" s="53"/>
      <c r="F587" s="53"/>
      <c r="G587" s="53"/>
      <c r="H587" s="53"/>
      <c r="I587" s="53"/>
      <c r="J587" s="53"/>
      <c r="K587" s="53"/>
      <c r="L587" s="53"/>
      <c r="M587" s="53"/>
      <c r="N587" s="53"/>
      <c r="O587" s="53"/>
      <c r="P587" s="53"/>
      <c r="Q587" s="53"/>
      <c r="R587" s="53"/>
      <c r="S587" s="53"/>
      <c r="T587" s="53"/>
      <c r="U587" s="53"/>
      <c r="V587" s="53"/>
      <c r="W587" s="53"/>
      <c r="X587" s="53"/>
      <c r="Y587" s="53"/>
      <c r="Z587" s="53"/>
      <c r="AA587" s="53"/>
    </row>
    <row r="588" spans="1:27" x14ac:dyDescent="0.25">
      <c r="A588" s="53"/>
      <c r="B588" s="53"/>
      <c r="C588" s="53"/>
      <c r="D588" s="53"/>
      <c r="E588" s="53"/>
      <c r="F588" s="53"/>
      <c r="G588" s="53"/>
      <c r="H588" s="53"/>
      <c r="I588" s="53"/>
      <c r="J588" s="53"/>
      <c r="K588" s="53"/>
      <c r="L588" s="53"/>
      <c r="M588" s="53"/>
      <c r="N588" s="53"/>
      <c r="O588" s="53"/>
      <c r="P588" s="53"/>
      <c r="Q588" s="53"/>
      <c r="R588" s="53"/>
      <c r="S588" s="53"/>
      <c r="T588" s="53"/>
      <c r="U588" s="53"/>
      <c r="V588" s="53"/>
      <c r="W588" s="53"/>
      <c r="X588" s="53"/>
      <c r="Y588" s="53"/>
      <c r="Z588" s="53"/>
      <c r="AA588" s="53"/>
    </row>
    <row r="589" spans="1:27" x14ac:dyDescent="0.25">
      <c r="A589" s="53"/>
      <c r="B589" s="53"/>
      <c r="C589" s="53"/>
      <c r="D589" s="53"/>
      <c r="E589" s="53"/>
      <c r="F589" s="53"/>
      <c r="G589" s="53"/>
      <c r="H589" s="53"/>
      <c r="I589" s="53"/>
      <c r="J589" s="53"/>
      <c r="K589" s="53"/>
      <c r="L589" s="53"/>
      <c r="M589" s="53"/>
      <c r="N589" s="53"/>
      <c r="O589" s="53"/>
      <c r="P589" s="53"/>
      <c r="Q589" s="53"/>
      <c r="R589" s="53"/>
      <c r="S589" s="53"/>
      <c r="T589" s="53"/>
      <c r="U589" s="53"/>
      <c r="V589" s="53"/>
      <c r="W589" s="53"/>
      <c r="X589" s="53"/>
      <c r="Y589" s="53"/>
      <c r="Z589" s="53"/>
      <c r="AA589" s="53"/>
    </row>
    <row r="590" spans="1:27" x14ac:dyDescent="0.25">
      <c r="A590" s="53"/>
      <c r="B590" s="53"/>
      <c r="C590" s="53"/>
      <c r="D590" s="53"/>
      <c r="E590" s="53"/>
      <c r="F590" s="53"/>
      <c r="G590" s="53"/>
      <c r="H590" s="53"/>
      <c r="I590" s="53"/>
      <c r="J590" s="53"/>
      <c r="K590" s="53"/>
      <c r="L590" s="53"/>
      <c r="M590" s="53"/>
      <c r="N590" s="53"/>
      <c r="O590" s="53"/>
      <c r="P590" s="53"/>
      <c r="Q590" s="53"/>
      <c r="R590" s="53"/>
      <c r="S590" s="53"/>
      <c r="T590" s="53"/>
      <c r="U590" s="53"/>
      <c r="V590" s="53"/>
      <c r="W590" s="53"/>
      <c r="X590" s="53"/>
      <c r="Y590" s="53"/>
      <c r="Z590" s="53"/>
      <c r="AA590" s="53"/>
    </row>
    <row r="591" spans="1:27" x14ac:dyDescent="0.25">
      <c r="A591" s="53"/>
      <c r="B591" s="53"/>
      <c r="C591" s="53"/>
      <c r="D591" s="53"/>
      <c r="E591" s="53"/>
      <c r="F591" s="53"/>
      <c r="G591" s="53"/>
      <c r="H591" s="53"/>
      <c r="I591" s="53"/>
      <c r="J591" s="53"/>
      <c r="K591" s="53"/>
      <c r="L591" s="53"/>
      <c r="M591" s="53"/>
      <c r="N591" s="53"/>
      <c r="O591" s="53"/>
      <c r="P591" s="53"/>
      <c r="Q591" s="53"/>
      <c r="R591" s="53"/>
      <c r="S591" s="53"/>
      <c r="T591" s="53"/>
      <c r="U591" s="53"/>
      <c r="V591" s="53"/>
      <c r="W591" s="53"/>
      <c r="X591" s="53"/>
      <c r="Y591" s="53"/>
      <c r="Z591" s="53"/>
      <c r="AA591" s="53"/>
    </row>
    <row r="592" spans="1:27" x14ac:dyDescent="0.25">
      <c r="A592" s="53"/>
      <c r="B592" s="53"/>
      <c r="C592" s="53"/>
      <c r="D592" s="53"/>
      <c r="E592" s="53"/>
      <c r="F592" s="53"/>
      <c r="G592" s="53"/>
      <c r="H592" s="53"/>
      <c r="I592" s="53"/>
      <c r="J592" s="53"/>
      <c r="K592" s="53"/>
      <c r="L592" s="53"/>
      <c r="M592" s="53"/>
      <c r="N592" s="53"/>
      <c r="O592" s="53"/>
      <c r="P592" s="53"/>
      <c r="Q592" s="53"/>
      <c r="R592" s="53"/>
      <c r="S592" s="53"/>
      <c r="T592" s="53"/>
      <c r="U592" s="53"/>
      <c r="V592" s="53"/>
      <c r="W592" s="53"/>
      <c r="X592" s="53"/>
      <c r="Y592" s="53"/>
      <c r="Z592" s="53"/>
      <c r="AA592" s="53"/>
    </row>
    <row r="593" spans="1:27" x14ac:dyDescent="0.25">
      <c r="A593" s="53"/>
      <c r="B593" s="53"/>
      <c r="C593" s="53"/>
      <c r="D593" s="53"/>
      <c r="E593" s="53"/>
      <c r="F593" s="53"/>
      <c r="G593" s="53"/>
      <c r="H593" s="53"/>
      <c r="I593" s="53"/>
      <c r="J593" s="53"/>
      <c r="K593" s="53"/>
      <c r="L593" s="53"/>
      <c r="M593" s="53"/>
      <c r="N593" s="53"/>
      <c r="O593" s="53"/>
      <c r="P593" s="53"/>
      <c r="Q593" s="53"/>
      <c r="R593" s="53"/>
      <c r="S593" s="53"/>
      <c r="T593" s="53"/>
      <c r="U593" s="53"/>
      <c r="V593" s="53"/>
      <c r="W593" s="53"/>
      <c r="X593" s="53"/>
      <c r="Y593" s="53"/>
      <c r="Z593" s="53"/>
      <c r="AA593" s="53"/>
    </row>
    <row r="594" spans="1:27" x14ac:dyDescent="0.25">
      <c r="A594" s="53"/>
      <c r="B594" s="53"/>
      <c r="C594" s="53"/>
      <c r="D594" s="53"/>
      <c r="E594" s="53"/>
      <c r="F594" s="53"/>
      <c r="G594" s="53"/>
      <c r="H594" s="53"/>
      <c r="I594" s="53"/>
      <c r="J594" s="53"/>
      <c r="K594" s="53"/>
      <c r="L594" s="53"/>
      <c r="M594" s="53"/>
      <c r="N594" s="53"/>
      <c r="O594" s="53"/>
      <c r="P594" s="53"/>
      <c r="Q594" s="53"/>
      <c r="R594" s="53"/>
      <c r="S594" s="53"/>
      <c r="T594" s="53"/>
      <c r="U594" s="53"/>
      <c r="V594" s="53"/>
      <c r="W594" s="53"/>
      <c r="X594" s="53"/>
      <c r="Y594" s="53"/>
      <c r="Z594" s="53"/>
      <c r="AA594" s="53"/>
    </row>
    <row r="595" spans="1:27" x14ac:dyDescent="0.25">
      <c r="A595" s="53"/>
      <c r="B595" s="53"/>
      <c r="C595" s="53"/>
      <c r="D595" s="53"/>
      <c r="E595" s="53"/>
      <c r="F595" s="53"/>
      <c r="G595" s="53"/>
      <c r="H595" s="53"/>
      <c r="I595" s="53"/>
      <c r="J595" s="53"/>
      <c r="K595" s="53"/>
      <c r="L595" s="53"/>
      <c r="M595" s="53"/>
      <c r="N595" s="53"/>
      <c r="O595" s="53"/>
      <c r="P595" s="53"/>
      <c r="Q595" s="53"/>
      <c r="R595" s="53"/>
      <c r="S595" s="53"/>
      <c r="T595" s="53"/>
      <c r="U595" s="53"/>
      <c r="V595" s="53"/>
      <c r="W595" s="53"/>
      <c r="X595" s="53"/>
      <c r="Y595" s="53"/>
      <c r="Z595" s="53"/>
      <c r="AA595" s="53"/>
    </row>
    <row r="596" spans="1:27" x14ac:dyDescent="0.25">
      <c r="A596" s="53"/>
      <c r="B596" s="53"/>
      <c r="C596" s="53"/>
      <c r="D596" s="53"/>
      <c r="E596" s="53"/>
      <c r="F596" s="53"/>
      <c r="G596" s="53"/>
      <c r="H596" s="53"/>
      <c r="I596" s="53"/>
      <c r="J596" s="53"/>
      <c r="K596" s="53"/>
      <c r="L596" s="53"/>
      <c r="M596" s="53"/>
      <c r="N596" s="53"/>
      <c r="O596" s="53"/>
      <c r="P596" s="53"/>
      <c r="Q596" s="53"/>
      <c r="R596" s="53"/>
      <c r="S596" s="53"/>
      <c r="T596" s="53"/>
      <c r="U596" s="53"/>
      <c r="V596" s="53"/>
      <c r="W596" s="53"/>
      <c r="X596" s="53"/>
      <c r="Y596" s="53"/>
      <c r="Z596" s="53"/>
      <c r="AA596" s="53"/>
    </row>
    <row r="597" spans="1:27" x14ac:dyDescent="0.25">
      <c r="A597" s="53"/>
      <c r="B597" s="53"/>
      <c r="C597" s="53"/>
      <c r="D597" s="53"/>
      <c r="E597" s="53"/>
      <c r="F597" s="53"/>
      <c r="G597" s="53"/>
      <c r="H597" s="53"/>
      <c r="I597" s="53"/>
      <c r="J597" s="53"/>
      <c r="K597" s="53"/>
      <c r="L597" s="53"/>
      <c r="M597" s="53"/>
      <c r="N597" s="53"/>
      <c r="O597" s="53"/>
      <c r="P597" s="53"/>
      <c r="Q597" s="53"/>
      <c r="R597" s="53"/>
      <c r="S597" s="53"/>
      <c r="T597" s="53"/>
      <c r="U597" s="53"/>
      <c r="V597" s="53"/>
      <c r="W597" s="53"/>
      <c r="X597" s="53"/>
      <c r="Y597" s="53"/>
      <c r="Z597" s="53"/>
      <c r="AA597" s="53"/>
    </row>
    <row r="598" spans="1:27" x14ac:dyDescent="0.25">
      <c r="A598" s="53"/>
      <c r="B598" s="53"/>
      <c r="C598" s="53"/>
      <c r="D598" s="53"/>
      <c r="E598" s="53"/>
      <c r="F598" s="53"/>
      <c r="G598" s="53"/>
      <c r="H598" s="53"/>
      <c r="I598" s="53"/>
      <c r="J598" s="53"/>
      <c r="K598" s="53"/>
      <c r="L598" s="53"/>
      <c r="M598" s="53"/>
      <c r="N598" s="53"/>
      <c r="O598" s="53"/>
      <c r="P598" s="53"/>
      <c r="Q598" s="53"/>
      <c r="R598" s="53"/>
      <c r="S598" s="53"/>
      <c r="T598" s="53"/>
      <c r="U598" s="53"/>
      <c r="V598" s="53"/>
      <c r="W598" s="53"/>
      <c r="X598" s="53"/>
      <c r="Y598" s="53"/>
      <c r="Z598" s="53"/>
      <c r="AA598" s="53"/>
    </row>
    <row r="599" spans="1:27" x14ac:dyDescent="0.25">
      <c r="A599" s="53"/>
      <c r="B599" s="53"/>
      <c r="C599" s="53"/>
      <c r="D599" s="53"/>
      <c r="E599" s="53"/>
      <c r="F599" s="53"/>
      <c r="G599" s="53"/>
      <c r="H599" s="53"/>
      <c r="I599" s="53"/>
      <c r="J599" s="53"/>
      <c r="K599" s="53"/>
      <c r="L599" s="53"/>
      <c r="M599" s="53"/>
      <c r="N599" s="53"/>
      <c r="O599" s="53"/>
      <c r="P599" s="53"/>
      <c r="Q599" s="53"/>
      <c r="R599" s="53"/>
      <c r="S599" s="53"/>
      <c r="T599" s="53"/>
      <c r="U599" s="53"/>
      <c r="V599" s="53"/>
      <c r="W599" s="53"/>
      <c r="X599" s="53"/>
      <c r="Y599" s="53"/>
      <c r="Z599" s="53"/>
      <c r="AA599" s="53"/>
    </row>
    <row r="600" spans="1:27" x14ac:dyDescent="0.25">
      <c r="A600" s="53"/>
      <c r="B600" s="53"/>
      <c r="C600" s="53"/>
      <c r="D600" s="53"/>
      <c r="E600" s="53"/>
      <c r="F600" s="53"/>
      <c r="G600" s="53"/>
      <c r="H600" s="53"/>
      <c r="I600" s="53"/>
      <c r="J600" s="53"/>
      <c r="K600" s="53"/>
      <c r="L600" s="53"/>
      <c r="M600" s="53"/>
      <c r="N600" s="53"/>
      <c r="O600" s="53"/>
      <c r="P600" s="53"/>
      <c r="Q600" s="53"/>
      <c r="R600" s="53"/>
      <c r="S600" s="53"/>
      <c r="T600" s="53"/>
      <c r="U600" s="53"/>
      <c r="V600" s="53"/>
      <c r="W600" s="53"/>
      <c r="X600" s="53"/>
      <c r="Y600" s="53"/>
      <c r="Z600" s="53"/>
      <c r="AA600" s="53"/>
    </row>
    <row r="601" spans="1:27" x14ac:dyDescent="0.25">
      <c r="A601" s="53"/>
      <c r="B601" s="53"/>
      <c r="C601" s="53"/>
      <c r="D601" s="53"/>
      <c r="E601" s="53"/>
      <c r="F601" s="53"/>
      <c r="G601" s="53"/>
      <c r="H601" s="53"/>
      <c r="I601" s="53"/>
      <c r="J601" s="53"/>
      <c r="K601" s="53"/>
      <c r="L601" s="53"/>
      <c r="M601" s="53"/>
      <c r="N601" s="53"/>
      <c r="O601" s="53"/>
      <c r="P601" s="53"/>
      <c r="Q601" s="53"/>
      <c r="R601" s="53"/>
      <c r="S601" s="53"/>
      <c r="T601" s="53"/>
      <c r="U601" s="53"/>
      <c r="V601" s="53"/>
      <c r="W601" s="53"/>
      <c r="X601" s="53"/>
      <c r="Y601" s="53"/>
      <c r="Z601" s="53"/>
      <c r="AA601" s="53"/>
    </row>
    <row r="602" spans="1:27" x14ac:dyDescent="0.25">
      <c r="A602" s="53"/>
      <c r="B602" s="53"/>
      <c r="C602" s="53"/>
      <c r="D602" s="53"/>
      <c r="E602" s="53"/>
      <c r="F602" s="53"/>
      <c r="G602" s="53"/>
      <c r="H602" s="53"/>
      <c r="I602" s="53"/>
      <c r="J602" s="53"/>
      <c r="K602" s="53"/>
      <c r="L602" s="53"/>
      <c r="M602" s="53"/>
      <c r="N602" s="53"/>
      <c r="O602" s="53"/>
      <c r="P602" s="53"/>
      <c r="Q602" s="53"/>
      <c r="R602" s="53"/>
      <c r="S602" s="53"/>
      <c r="T602" s="53"/>
      <c r="U602" s="53"/>
      <c r="V602" s="53"/>
      <c r="W602" s="53"/>
      <c r="X602" s="53"/>
      <c r="Y602" s="53"/>
      <c r="Z602" s="53"/>
      <c r="AA602" s="53"/>
    </row>
    <row r="603" spans="1:27" x14ac:dyDescent="0.25">
      <c r="A603" s="53"/>
      <c r="B603" s="53"/>
      <c r="C603" s="53"/>
      <c r="D603" s="53"/>
      <c r="E603" s="53"/>
      <c r="F603" s="53"/>
      <c r="G603" s="53"/>
      <c r="H603" s="53"/>
      <c r="I603" s="53"/>
      <c r="J603" s="53"/>
      <c r="K603" s="53"/>
      <c r="L603" s="53"/>
      <c r="M603" s="53"/>
      <c r="N603" s="53"/>
      <c r="O603" s="53"/>
      <c r="P603" s="53"/>
      <c r="Q603" s="53"/>
      <c r="R603" s="53"/>
      <c r="S603" s="53"/>
      <c r="T603" s="53"/>
      <c r="U603" s="53"/>
      <c r="V603" s="53"/>
      <c r="W603" s="53"/>
      <c r="X603" s="53"/>
      <c r="Y603" s="53"/>
      <c r="Z603" s="53"/>
      <c r="AA603" s="53"/>
    </row>
    <row r="604" spans="1:27" x14ac:dyDescent="0.25">
      <c r="A604" s="53"/>
      <c r="B604" s="53"/>
      <c r="C604" s="53"/>
      <c r="D604" s="53"/>
      <c r="E604" s="53"/>
      <c r="F604" s="53"/>
      <c r="G604" s="53"/>
      <c r="H604" s="53"/>
      <c r="I604" s="53"/>
      <c r="J604" s="53"/>
      <c r="K604" s="53"/>
      <c r="L604" s="53"/>
      <c r="M604" s="53"/>
      <c r="N604" s="53"/>
      <c r="O604" s="53"/>
      <c r="P604" s="53"/>
      <c r="Q604" s="53"/>
      <c r="R604" s="53"/>
      <c r="S604" s="53"/>
      <c r="T604" s="53"/>
      <c r="U604" s="53"/>
      <c r="V604" s="53"/>
      <c r="W604" s="53"/>
      <c r="X604" s="53"/>
      <c r="Y604" s="53"/>
      <c r="Z604" s="53"/>
      <c r="AA604" s="53"/>
    </row>
    <row r="605" spans="1:27" x14ac:dyDescent="0.25">
      <c r="A605" s="53"/>
      <c r="B605" s="53"/>
      <c r="C605" s="53"/>
      <c r="D605" s="53"/>
      <c r="E605" s="53"/>
      <c r="F605" s="53"/>
      <c r="G605" s="53"/>
      <c r="H605" s="53"/>
      <c r="I605" s="53"/>
      <c r="J605" s="53"/>
      <c r="K605" s="53"/>
      <c r="L605" s="53"/>
      <c r="M605" s="53"/>
      <c r="N605" s="53"/>
      <c r="O605" s="53"/>
      <c r="P605" s="53"/>
      <c r="Q605" s="53"/>
      <c r="R605" s="53"/>
      <c r="S605" s="53"/>
      <c r="T605" s="53"/>
      <c r="U605" s="53"/>
      <c r="V605" s="53"/>
      <c r="W605" s="53"/>
      <c r="X605" s="53"/>
      <c r="Y605" s="53"/>
      <c r="Z605" s="53"/>
      <c r="AA605" s="53"/>
    </row>
    <row r="606" spans="1:27" x14ac:dyDescent="0.25">
      <c r="A606" s="53"/>
      <c r="B606" s="53"/>
      <c r="C606" s="53"/>
      <c r="D606" s="53"/>
      <c r="E606" s="53"/>
      <c r="F606" s="53"/>
      <c r="G606" s="53"/>
      <c r="H606" s="53"/>
      <c r="I606" s="53"/>
      <c r="J606" s="53"/>
      <c r="K606" s="53"/>
      <c r="L606" s="53"/>
      <c r="M606" s="53"/>
      <c r="N606" s="53"/>
      <c r="O606" s="53"/>
      <c r="P606" s="53"/>
      <c r="Q606" s="53"/>
      <c r="R606" s="53"/>
      <c r="S606" s="53"/>
      <c r="T606" s="53"/>
      <c r="U606" s="53"/>
      <c r="V606" s="53"/>
      <c r="W606" s="53"/>
      <c r="X606" s="53"/>
      <c r="Y606" s="53"/>
      <c r="Z606" s="53"/>
      <c r="AA606" s="53"/>
    </row>
    <row r="607" spans="1:27" x14ac:dyDescent="0.25">
      <c r="A607" s="53"/>
      <c r="B607" s="53"/>
      <c r="C607" s="53"/>
      <c r="D607" s="53"/>
      <c r="E607" s="53"/>
      <c r="F607" s="53"/>
      <c r="G607" s="53"/>
      <c r="H607" s="53"/>
      <c r="I607" s="53"/>
      <c r="J607" s="53"/>
      <c r="K607" s="53"/>
      <c r="L607" s="53"/>
      <c r="M607" s="53"/>
      <c r="N607" s="53"/>
      <c r="O607" s="53"/>
      <c r="P607" s="53"/>
      <c r="Q607" s="53"/>
      <c r="R607" s="53"/>
      <c r="S607" s="53"/>
      <c r="T607" s="53"/>
      <c r="U607" s="53"/>
      <c r="V607" s="53"/>
      <c r="W607" s="53"/>
      <c r="X607" s="53"/>
      <c r="Y607" s="53"/>
      <c r="Z607" s="53"/>
      <c r="AA607" s="53"/>
    </row>
    <row r="608" spans="1:27" x14ac:dyDescent="0.25">
      <c r="A608" s="53"/>
      <c r="B608" s="53"/>
      <c r="C608" s="53"/>
      <c r="D608" s="53"/>
      <c r="E608" s="53"/>
      <c r="F608" s="53"/>
      <c r="G608" s="53"/>
      <c r="H608" s="53"/>
      <c r="I608" s="53"/>
      <c r="J608" s="53"/>
      <c r="K608" s="53"/>
      <c r="L608" s="53"/>
      <c r="M608" s="53"/>
      <c r="N608" s="53"/>
      <c r="O608" s="53"/>
      <c r="P608" s="53"/>
      <c r="Q608" s="53"/>
      <c r="R608" s="53"/>
      <c r="S608" s="53"/>
      <c r="T608" s="53"/>
      <c r="U608" s="53"/>
      <c r="V608" s="53"/>
      <c r="W608" s="53"/>
      <c r="X608" s="53"/>
      <c r="Y608" s="53"/>
      <c r="Z608" s="53"/>
      <c r="AA608" s="53"/>
    </row>
    <row r="609" spans="1:27" x14ac:dyDescent="0.25">
      <c r="A609" s="53"/>
      <c r="B609" s="53"/>
      <c r="C609" s="53"/>
      <c r="D609" s="53"/>
      <c r="E609" s="53"/>
      <c r="F609" s="53"/>
      <c r="G609" s="53"/>
      <c r="H609" s="53"/>
      <c r="I609" s="53"/>
      <c r="J609" s="53"/>
      <c r="K609" s="53"/>
      <c r="L609" s="53"/>
      <c r="M609" s="53"/>
      <c r="N609" s="53"/>
      <c r="O609" s="53"/>
      <c r="P609" s="53"/>
      <c r="Q609" s="53"/>
      <c r="R609" s="53"/>
      <c r="S609" s="53"/>
      <c r="T609" s="53"/>
      <c r="U609" s="53"/>
      <c r="V609" s="53"/>
      <c r="W609" s="53"/>
      <c r="X609" s="53"/>
      <c r="Y609" s="53"/>
      <c r="Z609" s="53"/>
      <c r="AA609" s="53"/>
    </row>
    <row r="610" spans="1:27" x14ac:dyDescent="0.25">
      <c r="A610" s="53"/>
      <c r="B610" s="53"/>
      <c r="C610" s="53"/>
      <c r="D610" s="53"/>
      <c r="E610" s="53"/>
      <c r="F610" s="53"/>
      <c r="G610" s="53"/>
      <c r="H610" s="53"/>
      <c r="I610" s="53"/>
      <c r="J610" s="53"/>
      <c r="K610" s="53"/>
      <c r="L610" s="53"/>
      <c r="M610" s="53"/>
      <c r="N610" s="53"/>
      <c r="O610" s="53"/>
      <c r="P610" s="53"/>
      <c r="Q610" s="53"/>
      <c r="R610" s="53"/>
      <c r="S610" s="53"/>
      <c r="T610" s="53"/>
      <c r="U610" s="53"/>
      <c r="V610" s="53"/>
      <c r="W610" s="53"/>
      <c r="X610" s="53"/>
      <c r="Y610" s="53"/>
      <c r="Z610" s="53"/>
      <c r="AA610" s="53"/>
    </row>
    <row r="611" spans="1:27" x14ac:dyDescent="0.25">
      <c r="A611" s="53"/>
      <c r="B611" s="53"/>
      <c r="C611" s="53"/>
      <c r="D611" s="53"/>
      <c r="E611" s="53"/>
      <c r="F611" s="53"/>
      <c r="G611" s="53"/>
      <c r="H611" s="53"/>
      <c r="I611" s="53"/>
      <c r="J611" s="53"/>
      <c r="K611" s="53"/>
      <c r="L611" s="53"/>
      <c r="M611" s="53"/>
      <c r="N611" s="53"/>
      <c r="O611" s="53"/>
      <c r="P611" s="53"/>
      <c r="Q611" s="53"/>
      <c r="R611" s="53"/>
      <c r="S611" s="53"/>
      <c r="T611" s="53"/>
      <c r="U611" s="53"/>
      <c r="V611" s="53"/>
      <c r="W611" s="53"/>
      <c r="X611" s="53"/>
      <c r="Y611" s="53"/>
      <c r="Z611" s="53"/>
      <c r="AA611" s="53"/>
    </row>
    <row r="612" spans="1:27" x14ac:dyDescent="0.25">
      <c r="A612" s="53"/>
      <c r="B612" s="53"/>
      <c r="C612" s="53"/>
      <c r="D612" s="53"/>
      <c r="E612" s="53"/>
      <c r="F612" s="53"/>
      <c r="G612" s="53"/>
      <c r="H612" s="53"/>
      <c r="I612" s="53"/>
      <c r="J612" s="53"/>
      <c r="K612" s="53"/>
      <c r="L612" s="53"/>
      <c r="M612" s="53"/>
      <c r="N612" s="53"/>
      <c r="O612" s="53"/>
      <c r="P612" s="53"/>
      <c r="Q612" s="53"/>
      <c r="R612" s="53"/>
      <c r="S612" s="53"/>
      <c r="T612" s="53"/>
      <c r="U612" s="53"/>
      <c r="V612" s="53"/>
      <c r="W612" s="53"/>
      <c r="X612" s="53"/>
      <c r="Y612" s="53"/>
      <c r="Z612" s="53"/>
      <c r="AA612" s="53"/>
    </row>
    <row r="613" spans="1:27" x14ac:dyDescent="0.25">
      <c r="A613" s="53"/>
      <c r="B613" s="53"/>
      <c r="C613" s="53"/>
      <c r="D613" s="53"/>
      <c r="E613" s="53"/>
      <c r="F613" s="53"/>
      <c r="G613" s="53"/>
      <c r="H613" s="53"/>
      <c r="I613" s="53"/>
      <c r="J613" s="53"/>
      <c r="K613" s="53"/>
      <c r="L613" s="53"/>
      <c r="M613" s="53"/>
      <c r="N613" s="53"/>
      <c r="O613" s="53"/>
      <c r="P613" s="53"/>
      <c r="Q613" s="53"/>
      <c r="R613" s="53"/>
      <c r="S613" s="53"/>
      <c r="T613" s="53"/>
      <c r="U613" s="53"/>
      <c r="V613" s="53"/>
      <c r="W613" s="53"/>
      <c r="X613" s="53"/>
      <c r="Y613" s="53"/>
      <c r="Z613" s="53"/>
      <c r="AA613" s="53"/>
    </row>
    <row r="614" spans="1:27" x14ac:dyDescent="0.25">
      <c r="A614" s="53"/>
      <c r="B614" s="53"/>
      <c r="C614" s="53"/>
      <c r="D614" s="53"/>
      <c r="E614" s="53"/>
      <c r="F614" s="53"/>
      <c r="G614" s="53"/>
      <c r="H614" s="53"/>
      <c r="I614" s="53"/>
      <c r="J614" s="53"/>
      <c r="K614" s="53"/>
      <c r="L614" s="53"/>
      <c r="M614" s="53"/>
      <c r="N614" s="53"/>
      <c r="O614" s="53"/>
      <c r="P614" s="53"/>
      <c r="Q614" s="53"/>
      <c r="R614" s="53"/>
      <c r="S614" s="53"/>
      <c r="T614" s="53"/>
      <c r="U614" s="53"/>
      <c r="V614" s="53"/>
      <c r="W614" s="53"/>
      <c r="X614" s="53"/>
      <c r="Y614" s="53"/>
      <c r="Z614" s="53"/>
      <c r="AA614" s="53"/>
    </row>
    <row r="615" spans="1:27" x14ac:dyDescent="0.25">
      <c r="A615" s="53"/>
      <c r="B615" s="53"/>
      <c r="C615" s="53"/>
      <c r="D615" s="53"/>
      <c r="E615" s="53"/>
      <c r="F615" s="53"/>
      <c r="G615" s="53"/>
      <c r="H615" s="53"/>
      <c r="I615" s="53"/>
      <c r="J615" s="53"/>
      <c r="K615" s="53"/>
      <c r="L615" s="53"/>
      <c r="M615" s="53"/>
      <c r="N615" s="53"/>
      <c r="O615" s="53"/>
      <c r="P615" s="53"/>
      <c r="Q615" s="53"/>
      <c r="R615" s="53"/>
      <c r="S615" s="53"/>
      <c r="T615" s="53"/>
      <c r="U615" s="53"/>
      <c r="V615" s="53"/>
      <c r="W615" s="53"/>
      <c r="X615" s="53"/>
      <c r="Y615" s="53"/>
      <c r="Z615" s="53"/>
      <c r="AA615" s="53"/>
    </row>
    <row r="616" spans="1:27" x14ac:dyDescent="0.25">
      <c r="A616" s="53"/>
      <c r="B616" s="53"/>
      <c r="C616" s="53"/>
      <c r="D616" s="53"/>
      <c r="E616" s="53"/>
      <c r="F616" s="53"/>
      <c r="G616" s="53"/>
      <c r="H616" s="53"/>
      <c r="I616" s="53"/>
      <c r="J616" s="53"/>
      <c r="K616" s="53"/>
      <c r="L616" s="53"/>
      <c r="M616" s="53"/>
      <c r="N616" s="53"/>
      <c r="O616" s="53"/>
      <c r="P616" s="53"/>
      <c r="Q616" s="53"/>
      <c r="R616" s="53"/>
      <c r="S616" s="53"/>
      <c r="T616" s="53"/>
      <c r="U616" s="53"/>
      <c r="V616" s="53"/>
      <c r="W616" s="53"/>
      <c r="X616" s="53"/>
      <c r="Y616" s="53"/>
      <c r="Z616" s="53"/>
      <c r="AA616" s="53"/>
    </row>
    <row r="617" spans="1:27" x14ac:dyDescent="0.25">
      <c r="A617" s="53"/>
      <c r="B617" s="53"/>
      <c r="C617" s="53"/>
      <c r="D617" s="53"/>
      <c r="E617" s="53"/>
      <c r="F617" s="53"/>
      <c r="G617" s="53"/>
      <c r="H617" s="53"/>
      <c r="I617" s="53"/>
      <c r="J617" s="53"/>
      <c r="K617" s="53"/>
      <c r="L617" s="53"/>
      <c r="M617" s="53"/>
      <c r="N617" s="53"/>
      <c r="O617" s="53"/>
      <c r="P617" s="53"/>
      <c r="Q617" s="53"/>
      <c r="R617" s="53"/>
      <c r="S617" s="53"/>
      <c r="T617" s="53"/>
      <c r="U617" s="53"/>
      <c r="V617" s="53"/>
      <c r="W617" s="53"/>
      <c r="X617" s="53"/>
      <c r="Y617" s="53"/>
      <c r="Z617" s="53"/>
      <c r="AA617" s="53"/>
    </row>
    <row r="618" spans="1:27" x14ac:dyDescent="0.25">
      <c r="A618" s="53"/>
      <c r="B618" s="53"/>
      <c r="C618" s="53"/>
      <c r="D618" s="53"/>
      <c r="E618" s="53"/>
      <c r="F618" s="53"/>
      <c r="G618" s="53"/>
      <c r="H618" s="53"/>
      <c r="I618" s="53"/>
      <c r="J618" s="53"/>
      <c r="K618" s="53"/>
      <c r="L618" s="53"/>
      <c r="M618" s="53"/>
      <c r="N618" s="53"/>
      <c r="O618" s="53"/>
      <c r="P618" s="53"/>
      <c r="Q618" s="53"/>
      <c r="R618" s="53"/>
      <c r="S618" s="53"/>
      <c r="T618" s="53"/>
      <c r="U618" s="53"/>
      <c r="V618" s="53"/>
      <c r="W618" s="53"/>
      <c r="X618" s="53"/>
      <c r="Y618" s="53"/>
      <c r="Z618" s="53"/>
      <c r="AA618" s="53"/>
    </row>
    <row r="619" spans="1:27" x14ac:dyDescent="0.25">
      <c r="A619" s="53"/>
      <c r="B619" s="53"/>
      <c r="C619" s="53"/>
      <c r="D619" s="53"/>
      <c r="E619" s="53"/>
      <c r="F619" s="53"/>
      <c r="G619" s="53"/>
      <c r="H619" s="53"/>
      <c r="I619" s="53"/>
      <c r="J619" s="53"/>
      <c r="K619" s="53"/>
      <c r="L619" s="53"/>
      <c r="M619" s="53"/>
      <c r="N619" s="53"/>
      <c r="O619" s="53"/>
      <c r="P619" s="53"/>
      <c r="Q619" s="53"/>
      <c r="R619" s="53"/>
      <c r="S619" s="53"/>
      <c r="T619" s="53"/>
      <c r="U619" s="53"/>
      <c r="V619" s="53"/>
      <c r="W619" s="53"/>
      <c r="X619" s="53"/>
      <c r="Y619" s="53"/>
      <c r="Z619" s="53"/>
      <c r="AA619" s="53"/>
    </row>
    <row r="620" spans="1:27" x14ac:dyDescent="0.25">
      <c r="A620" s="53"/>
      <c r="B620" s="53"/>
      <c r="C620" s="53"/>
      <c r="D620" s="53"/>
      <c r="E620" s="53"/>
      <c r="F620" s="53"/>
      <c r="G620" s="53"/>
      <c r="H620" s="53"/>
      <c r="I620" s="53"/>
      <c r="J620" s="53"/>
      <c r="K620" s="53"/>
      <c r="L620" s="53"/>
      <c r="M620" s="53"/>
      <c r="N620" s="53"/>
      <c r="O620" s="53"/>
      <c r="P620" s="53"/>
      <c r="Q620" s="53"/>
      <c r="R620" s="53"/>
      <c r="S620" s="53"/>
      <c r="T620" s="53"/>
      <c r="U620" s="53"/>
      <c r="V620" s="53"/>
      <c r="W620" s="53"/>
      <c r="X620" s="53"/>
      <c r="Y620" s="53"/>
      <c r="Z620" s="53"/>
      <c r="AA620" s="53"/>
    </row>
    <row r="621" spans="1:27" x14ac:dyDescent="0.25">
      <c r="A621" s="53"/>
      <c r="B621" s="53"/>
      <c r="C621" s="53"/>
      <c r="D621" s="53"/>
      <c r="E621" s="53"/>
      <c r="F621" s="53"/>
      <c r="G621" s="53"/>
      <c r="H621" s="53"/>
      <c r="I621" s="53"/>
      <c r="J621" s="53"/>
      <c r="K621" s="53"/>
      <c r="L621" s="53"/>
      <c r="M621" s="53"/>
      <c r="N621" s="53"/>
      <c r="O621" s="53"/>
      <c r="P621" s="53"/>
      <c r="Q621" s="53"/>
      <c r="R621" s="53"/>
      <c r="S621" s="53"/>
      <c r="T621" s="53"/>
      <c r="U621" s="53"/>
      <c r="V621" s="53"/>
      <c r="W621" s="53"/>
      <c r="X621" s="53"/>
      <c r="Y621" s="53"/>
      <c r="Z621" s="53"/>
      <c r="AA621" s="53"/>
    </row>
    <row r="622" spans="1:27" x14ac:dyDescent="0.25">
      <c r="A622" s="53"/>
      <c r="B622" s="53"/>
      <c r="C622" s="53"/>
      <c r="D622" s="53"/>
      <c r="E622" s="53"/>
      <c r="F622" s="53"/>
      <c r="G622" s="53"/>
      <c r="H622" s="53"/>
      <c r="I622" s="53"/>
      <c r="J622" s="53"/>
      <c r="K622" s="53"/>
      <c r="L622" s="53"/>
      <c r="M622" s="53"/>
      <c r="N622" s="53"/>
      <c r="O622" s="53"/>
      <c r="P622" s="53"/>
      <c r="Q622" s="53"/>
      <c r="R622" s="53"/>
      <c r="S622" s="53"/>
      <c r="T622" s="53"/>
      <c r="U622" s="53"/>
      <c r="V622" s="53"/>
      <c r="W622" s="53"/>
      <c r="X622" s="53"/>
      <c r="Y622" s="53"/>
      <c r="Z622" s="53"/>
      <c r="AA622" s="53"/>
    </row>
    <row r="623" spans="1:27" x14ac:dyDescent="0.25">
      <c r="A623" s="53"/>
      <c r="B623" s="53"/>
      <c r="C623" s="53"/>
      <c r="D623" s="53"/>
      <c r="E623" s="53"/>
      <c r="F623" s="53"/>
      <c r="G623" s="53"/>
      <c r="H623" s="53"/>
      <c r="I623" s="53"/>
      <c r="J623" s="53"/>
      <c r="K623" s="53"/>
      <c r="L623" s="53"/>
      <c r="M623" s="53"/>
      <c r="N623" s="53"/>
      <c r="O623" s="53"/>
      <c r="P623" s="53"/>
      <c r="Q623" s="53"/>
      <c r="R623" s="53"/>
      <c r="S623" s="53"/>
      <c r="T623" s="53"/>
      <c r="U623" s="53"/>
      <c r="V623" s="53"/>
      <c r="W623" s="53"/>
      <c r="X623" s="53"/>
      <c r="Y623" s="53"/>
      <c r="Z623" s="53"/>
      <c r="AA623" s="53"/>
    </row>
    <row r="624" spans="1:27" x14ac:dyDescent="0.25">
      <c r="A624" s="53"/>
      <c r="B624" s="53"/>
      <c r="C624" s="53"/>
      <c r="D624" s="53"/>
      <c r="E624" s="53"/>
      <c r="F624" s="53"/>
      <c r="G624" s="53"/>
      <c r="H624" s="53"/>
      <c r="I624" s="53"/>
      <c r="J624" s="53"/>
      <c r="K624" s="53"/>
      <c r="L624" s="53"/>
      <c r="M624" s="53"/>
      <c r="N624" s="53"/>
      <c r="O624" s="53"/>
      <c r="P624" s="53"/>
      <c r="Q624" s="53"/>
      <c r="R624" s="53"/>
      <c r="S624" s="53"/>
      <c r="T624" s="53"/>
      <c r="U624" s="53"/>
      <c r="V624" s="53"/>
      <c r="W624" s="53"/>
      <c r="X624" s="53"/>
      <c r="Y624" s="53"/>
      <c r="Z624" s="53"/>
      <c r="AA624" s="53"/>
    </row>
    <row r="625" spans="1:27" x14ac:dyDescent="0.25">
      <c r="A625" s="53"/>
      <c r="B625" s="53"/>
      <c r="C625" s="53"/>
      <c r="D625" s="53"/>
      <c r="E625" s="53"/>
      <c r="F625" s="53"/>
      <c r="G625" s="53"/>
      <c r="H625" s="53"/>
      <c r="I625" s="53"/>
      <c r="J625" s="53"/>
      <c r="K625" s="53"/>
      <c r="L625" s="53"/>
      <c r="M625" s="53"/>
      <c r="N625" s="53"/>
      <c r="O625" s="53"/>
      <c r="P625" s="53"/>
      <c r="Q625" s="53"/>
      <c r="R625" s="53"/>
      <c r="S625" s="53"/>
      <c r="T625" s="53"/>
      <c r="U625" s="53"/>
      <c r="V625" s="53"/>
      <c r="W625" s="53"/>
      <c r="X625" s="53"/>
      <c r="Y625" s="53"/>
      <c r="Z625" s="53"/>
      <c r="AA625" s="53"/>
    </row>
    <row r="626" spans="1:27" x14ac:dyDescent="0.25">
      <c r="A626" s="53"/>
      <c r="B626" s="53"/>
      <c r="C626" s="53"/>
      <c r="D626" s="53"/>
      <c r="E626" s="53"/>
      <c r="F626" s="53"/>
      <c r="G626" s="53"/>
      <c r="H626" s="53"/>
      <c r="I626" s="53"/>
      <c r="J626" s="53"/>
      <c r="K626" s="53"/>
      <c r="L626" s="53"/>
      <c r="M626" s="53"/>
      <c r="N626" s="53"/>
      <c r="O626" s="53"/>
      <c r="P626" s="53"/>
      <c r="Q626" s="53"/>
      <c r="R626" s="53"/>
      <c r="S626" s="53"/>
      <c r="T626" s="53"/>
      <c r="U626" s="53"/>
      <c r="V626" s="53"/>
      <c r="W626" s="53"/>
      <c r="X626" s="53"/>
      <c r="Y626" s="53"/>
      <c r="Z626" s="53"/>
      <c r="AA626" s="53"/>
    </row>
    <row r="627" spans="1:27" x14ac:dyDescent="0.25">
      <c r="A627" s="53"/>
      <c r="B627" s="53"/>
      <c r="C627" s="53"/>
      <c r="D627" s="53"/>
      <c r="E627" s="53"/>
      <c r="F627" s="53"/>
      <c r="G627" s="53"/>
      <c r="H627" s="53"/>
      <c r="I627" s="53"/>
      <c r="J627" s="53"/>
      <c r="K627" s="53"/>
      <c r="L627" s="53"/>
      <c r="M627" s="53"/>
      <c r="N627" s="53"/>
      <c r="O627" s="53"/>
      <c r="P627" s="53"/>
      <c r="Q627" s="53"/>
      <c r="R627" s="53"/>
      <c r="S627" s="53"/>
      <c r="T627" s="53"/>
      <c r="U627" s="53"/>
      <c r="V627" s="53"/>
      <c r="W627" s="53"/>
      <c r="X627" s="53"/>
      <c r="Y627" s="53"/>
      <c r="Z627" s="53"/>
      <c r="AA627" s="53"/>
    </row>
    <row r="628" spans="1:27" x14ac:dyDescent="0.25">
      <c r="A628" s="53"/>
      <c r="B628" s="53"/>
      <c r="C628" s="53"/>
      <c r="D628" s="53"/>
      <c r="E628" s="53"/>
      <c r="F628" s="53"/>
      <c r="G628" s="53"/>
      <c r="H628" s="53"/>
      <c r="I628" s="53"/>
      <c r="J628" s="53"/>
      <c r="K628" s="53"/>
      <c r="L628" s="53"/>
      <c r="M628" s="53"/>
      <c r="N628" s="53"/>
      <c r="O628" s="53"/>
      <c r="P628" s="53"/>
      <c r="Q628" s="53"/>
      <c r="R628" s="53"/>
      <c r="S628" s="53"/>
      <c r="T628" s="53"/>
      <c r="U628" s="53"/>
      <c r="V628" s="53"/>
      <c r="W628" s="53"/>
      <c r="X628" s="53"/>
      <c r="Y628" s="53"/>
      <c r="Z628" s="53"/>
      <c r="AA628" s="53"/>
    </row>
    <row r="629" spans="1:27" x14ac:dyDescent="0.25">
      <c r="A629" s="53"/>
      <c r="B629" s="53"/>
      <c r="C629" s="53"/>
      <c r="D629" s="53"/>
      <c r="E629" s="53"/>
      <c r="F629" s="53"/>
      <c r="G629" s="53"/>
      <c r="H629" s="53"/>
      <c r="I629" s="53"/>
      <c r="J629" s="53"/>
      <c r="K629" s="53"/>
      <c r="L629" s="53"/>
      <c r="M629" s="53"/>
      <c r="N629" s="53"/>
      <c r="O629" s="53"/>
      <c r="P629" s="53"/>
      <c r="Q629" s="53"/>
      <c r="R629" s="53"/>
      <c r="S629" s="53"/>
      <c r="T629" s="53"/>
      <c r="U629" s="53"/>
      <c r="V629" s="53"/>
      <c r="W629" s="53"/>
      <c r="X629" s="53"/>
      <c r="Y629" s="53"/>
      <c r="Z629" s="53"/>
      <c r="AA629" s="53"/>
    </row>
    <row r="630" spans="1:27" x14ac:dyDescent="0.25">
      <c r="A630" s="53"/>
      <c r="B630" s="53"/>
      <c r="C630" s="53"/>
      <c r="D630" s="53"/>
      <c r="E630" s="53"/>
      <c r="F630" s="53"/>
      <c r="G630" s="53"/>
      <c r="H630" s="53"/>
      <c r="I630" s="53"/>
      <c r="J630" s="53"/>
      <c r="K630" s="53"/>
      <c r="L630" s="53"/>
      <c r="M630" s="53"/>
      <c r="N630" s="53"/>
      <c r="O630" s="53"/>
      <c r="P630" s="53"/>
      <c r="Q630" s="53"/>
      <c r="R630" s="53"/>
      <c r="S630" s="53"/>
      <c r="T630" s="53"/>
      <c r="U630" s="53"/>
      <c r="V630" s="53"/>
      <c r="W630" s="53"/>
      <c r="X630" s="53"/>
      <c r="Y630" s="53"/>
      <c r="Z630" s="53"/>
      <c r="AA630" s="53"/>
    </row>
    <row r="631" spans="1:27" x14ac:dyDescent="0.25">
      <c r="A631" s="53"/>
      <c r="B631" s="53"/>
      <c r="C631" s="53"/>
      <c r="D631" s="53"/>
      <c r="E631" s="53"/>
      <c r="F631" s="53"/>
      <c r="G631" s="53"/>
      <c r="H631" s="53"/>
      <c r="I631" s="53"/>
      <c r="J631" s="53"/>
      <c r="K631" s="53"/>
      <c r="L631" s="53"/>
      <c r="M631" s="53"/>
      <c r="N631" s="53"/>
      <c r="O631" s="53"/>
      <c r="P631" s="53"/>
      <c r="Q631" s="53"/>
      <c r="R631" s="53"/>
      <c r="S631" s="53"/>
      <c r="T631" s="53"/>
      <c r="U631" s="53"/>
      <c r="V631" s="53"/>
      <c r="W631" s="53"/>
      <c r="X631" s="53"/>
      <c r="Y631" s="53"/>
      <c r="Z631" s="53"/>
      <c r="AA631" s="53"/>
    </row>
    <row r="632" spans="1:27" x14ac:dyDescent="0.25">
      <c r="A632" s="53"/>
      <c r="B632" s="53"/>
      <c r="C632" s="53"/>
      <c r="D632" s="53"/>
      <c r="E632" s="53"/>
      <c r="F632" s="53"/>
      <c r="G632" s="53"/>
      <c r="H632" s="53"/>
      <c r="I632" s="53"/>
      <c r="J632" s="53"/>
      <c r="K632" s="53"/>
      <c r="L632" s="53"/>
      <c r="M632" s="53"/>
      <c r="N632" s="53"/>
      <c r="O632" s="53"/>
      <c r="P632" s="53"/>
      <c r="Q632" s="53"/>
      <c r="R632" s="53"/>
      <c r="S632" s="53"/>
      <c r="T632" s="53"/>
      <c r="U632" s="53"/>
      <c r="V632" s="53"/>
      <c r="W632" s="53"/>
      <c r="X632" s="53"/>
      <c r="Y632" s="53"/>
      <c r="Z632" s="53"/>
      <c r="AA632" s="53"/>
    </row>
    <row r="633" spans="1:27" x14ac:dyDescent="0.25">
      <c r="A633" s="53"/>
      <c r="B633" s="53"/>
      <c r="C633" s="53"/>
      <c r="D633" s="53"/>
      <c r="E633" s="53"/>
      <c r="F633" s="53"/>
      <c r="G633" s="53"/>
      <c r="H633" s="53"/>
      <c r="I633" s="53"/>
      <c r="J633" s="53"/>
      <c r="K633" s="53"/>
      <c r="L633" s="53"/>
      <c r="M633" s="53"/>
      <c r="N633" s="53"/>
      <c r="O633" s="53"/>
      <c r="P633" s="53"/>
      <c r="Q633" s="53"/>
      <c r="R633" s="53"/>
      <c r="S633" s="53"/>
      <c r="T633" s="53"/>
      <c r="U633" s="53"/>
      <c r="V633" s="53"/>
      <c r="W633" s="53"/>
      <c r="X633" s="53"/>
      <c r="Y633" s="53"/>
      <c r="Z633" s="53"/>
      <c r="AA633" s="53"/>
    </row>
    <row r="634" spans="1:27" x14ac:dyDescent="0.25">
      <c r="A634" s="53"/>
      <c r="B634" s="53"/>
      <c r="C634" s="53"/>
      <c r="D634" s="53"/>
      <c r="E634" s="53"/>
      <c r="F634" s="53"/>
      <c r="G634" s="53"/>
      <c r="H634" s="53"/>
      <c r="I634" s="53"/>
      <c r="J634" s="53"/>
      <c r="K634" s="53"/>
      <c r="L634" s="53"/>
      <c r="M634" s="53"/>
      <c r="N634" s="53"/>
      <c r="O634" s="53"/>
      <c r="P634" s="53"/>
      <c r="Q634" s="53"/>
      <c r="R634" s="53"/>
      <c r="S634" s="53"/>
      <c r="T634" s="53"/>
      <c r="U634" s="53"/>
      <c r="V634" s="53"/>
      <c r="W634" s="53"/>
      <c r="X634" s="53"/>
      <c r="Y634" s="53"/>
      <c r="Z634" s="53"/>
      <c r="AA634" s="53"/>
    </row>
    <row r="635" spans="1:27" x14ac:dyDescent="0.25">
      <c r="A635" s="53"/>
      <c r="B635" s="53"/>
      <c r="C635" s="53"/>
      <c r="D635" s="53"/>
      <c r="E635" s="53"/>
      <c r="F635" s="53"/>
      <c r="G635" s="53"/>
      <c r="H635" s="53"/>
      <c r="I635" s="53"/>
      <c r="J635" s="53"/>
      <c r="K635" s="53"/>
      <c r="L635" s="53"/>
      <c r="M635" s="53"/>
      <c r="N635" s="53"/>
      <c r="O635" s="53"/>
      <c r="P635" s="53"/>
      <c r="Q635" s="53"/>
      <c r="R635" s="53"/>
      <c r="S635" s="53"/>
      <c r="T635" s="53"/>
      <c r="U635" s="53"/>
      <c r="V635" s="53"/>
      <c r="W635" s="53"/>
      <c r="X635" s="53"/>
      <c r="Y635" s="53"/>
      <c r="Z635" s="53"/>
      <c r="AA635" s="53"/>
    </row>
    <row r="636" spans="1:27" x14ac:dyDescent="0.25">
      <c r="A636" s="53"/>
      <c r="B636" s="53"/>
      <c r="C636" s="53"/>
      <c r="D636" s="53"/>
      <c r="E636" s="53"/>
      <c r="F636" s="53"/>
      <c r="G636" s="53"/>
      <c r="H636" s="53"/>
      <c r="I636" s="53"/>
      <c r="J636" s="53"/>
      <c r="K636" s="53"/>
      <c r="L636" s="53"/>
      <c r="M636" s="53"/>
      <c r="N636" s="53"/>
      <c r="O636" s="53"/>
      <c r="P636" s="53"/>
      <c r="Q636" s="53"/>
      <c r="R636" s="53"/>
      <c r="S636" s="53"/>
      <c r="T636" s="53"/>
      <c r="U636" s="53"/>
      <c r="V636" s="53"/>
      <c r="W636" s="53"/>
      <c r="X636" s="53"/>
      <c r="Y636" s="53"/>
      <c r="Z636" s="53"/>
      <c r="AA636" s="53"/>
    </row>
    <row r="637" spans="1:27" x14ac:dyDescent="0.25">
      <c r="A637" s="53"/>
      <c r="B637" s="53"/>
      <c r="C637" s="53"/>
      <c r="D637" s="53"/>
      <c r="E637" s="53"/>
      <c r="F637" s="53"/>
      <c r="G637" s="53"/>
      <c r="H637" s="53"/>
      <c r="I637" s="53"/>
      <c r="J637" s="53"/>
      <c r="K637" s="53"/>
      <c r="L637" s="53"/>
      <c r="M637" s="53"/>
      <c r="N637" s="53"/>
      <c r="O637" s="53"/>
      <c r="P637" s="53"/>
      <c r="Q637" s="53"/>
      <c r="R637" s="53"/>
      <c r="S637" s="53"/>
      <c r="T637" s="53"/>
      <c r="U637" s="53"/>
      <c r="V637" s="53"/>
      <c r="W637" s="53"/>
      <c r="X637" s="53"/>
      <c r="Y637" s="53"/>
      <c r="Z637" s="53"/>
      <c r="AA637" s="53"/>
    </row>
    <row r="638" spans="1:27" x14ac:dyDescent="0.25">
      <c r="A638" s="53"/>
      <c r="B638" s="53"/>
      <c r="C638" s="53"/>
      <c r="D638" s="53"/>
      <c r="E638" s="53"/>
      <c r="F638" s="53"/>
      <c r="G638" s="53"/>
      <c r="H638" s="53"/>
      <c r="I638" s="53"/>
      <c r="J638" s="53"/>
      <c r="K638" s="53"/>
      <c r="L638" s="53"/>
      <c r="M638" s="53"/>
      <c r="N638" s="53"/>
      <c r="O638" s="53"/>
      <c r="P638" s="53"/>
      <c r="Q638" s="53"/>
      <c r="R638" s="53"/>
      <c r="S638" s="53"/>
      <c r="T638" s="53"/>
      <c r="U638" s="53"/>
      <c r="V638" s="53"/>
      <c r="W638" s="53"/>
      <c r="X638" s="53"/>
      <c r="Y638" s="53"/>
      <c r="Z638" s="53"/>
      <c r="AA638" s="53"/>
    </row>
    <row r="639" spans="1:27" x14ac:dyDescent="0.25">
      <c r="A639" s="53"/>
      <c r="B639" s="53"/>
      <c r="C639" s="53"/>
      <c r="D639" s="53"/>
      <c r="E639" s="53"/>
      <c r="F639" s="53"/>
      <c r="G639" s="53"/>
      <c r="H639" s="53"/>
      <c r="I639" s="53"/>
      <c r="J639" s="53"/>
      <c r="K639" s="53"/>
      <c r="L639" s="53"/>
      <c r="M639" s="53"/>
      <c r="N639" s="53"/>
      <c r="O639" s="53"/>
      <c r="P639" s="53"/>
      <c r="Q639" s="53"/>
      <c r="R639" s="53"/>
      <c r="S639" s="53"/>
      <c r="T639" s="53"/>
      <c r="U639" s="53"/>
      <c r="V639" s="53"/>
      <c r="W639" s="53"/>
      <c r="X639" s="53"/>
      <c r="Y639" s="53"/>
      <c r="Z639" s="53"/>
      <c r="AA639" s="53"/>
    </row>
    <row r="640" spans="1:27" x14ac:dyDescent="0.25">
      <c r="A640" s="53"/>
      <c r="B640" s="53"/>
      <c r="C640" s="53"/>
      <c r="D640" s="53"/>
      <c r="E640" s="53"/>
      <c r="F640" s="53"/>
      <c r="G640" s="53"/>
      <c r="H640" s="53"/>
      <c r="I640" s="53"/>
      <c r="J640" s="53"/>
      <c r="K640" s="53"/>
      <c r="L640" s="53"/>
      <c r="M640" s="53"/>
      <c r="N640" s="53"/>
      <c r="O640" s="53"/>
      <c r="P640" s="53"/>
      <c r="Q640" s="53"/>
      <c r="R640" s="53"/>
      <c r="S640" s="53"/>
      <c r="T640" s="53"/>
      <c r="U640" s="53"/>
      <c r="V640" s="53"/>
      <c r="W640" s="53"/>
      <c r="X640" s="53"/>
      <c r="Y640" s="53"/>
      <c r="Z640" s="53"/>
      <c r="AA640" s="53"/>
    </row>
    <row r="641" spans="1:27" x14ac:dyDescent="0.25">
      <c r="A641" s="53"/>
      <c r="B641" s="53"/>
      <c r="C641" s="53"/>
      <c r="D641" s="53"/>
      <c r="E641" s="53"/>
      <c r="F641" s="53"/>
      <c r="G641" s="53"/>
      <c r="H641" s="53"/>
      <c r="I641" s="53"/>
      <c r="J641" s="53"/>
      <c r="K641" s="53"/>
      <c r="L641" s="53"/>
      <c r="M641" s="53"/>
      <c r="N641" s="53"/>
      <c r="O641" s="53"/>
      <c r="P641" s="53"/>
      <c r="Q641" s="53"/>
      <c r="R641" s="53"/>
      <c r="S641" s="53"/>
      <c r="T641" s="53"/>
      <c r="U641" s="53"/>
      <c r="V641" s="53"/>
      <c r="W641" s="53"/>
      <c r="X641" s="53"/>
      <c r="Y641" s="53"/>
      <c r="Z641" s="53"/>
      <c r="AA641" s="53"/>
    </row>
    <row r="642" spans="1:27" x14ac:dyDescent="0.25">
      <c r="A642" s="53"/>
      <c r="B642" s="53"/>
      <c r="C642" s="53"/>
      <c r="D642" s="53"/>
      <c r="E642" s="53"/>
      <c r="F642" s="53"/>
      <c r="G642" s="53"/>
      <c r="H642" s="53"/>
      <c r="I642" s="53"/>
      <c r="J642" s="53"/>
      <c r="K642" s="53"/>
      <c r="L642" s="53"/>
      <c r="M642" s="53"/>
      <c r="N642" s="53"/>
      <c r="O642" s="53"/>
      <c r="P642" s="53"/>
      <c r="Q642" s="53"/>
      <c r="R642" s="53"/>
      <c r="S642" s="53"/>
      <c r="T642" s="53"/>
      <c r="U642" s="53"/>
      <c r="V642" s="53"/>
      <c r="W642" s="53"/>
      <c r="X642" s="53"/>
      <c r="Y642" s="53"/>
      <c r="Z642" s="53"/>
      <c r="AA642" s="53"/>
    </row>
    <row r="643" spans="1:27" x14ac:dyDescent="0.25">
      <c r="A643" s="53"/>
      <c r="B643" s="53"/>
      <c r="C643" s="53"/>
      <c r="D643" s="53"/>
      <c r="E643" s="53"/>
      <c r="F643" s="53"/>
      <c r="G643" s="53"/>
      <c r="H643" s="53"/>
      <c r="I643" s="53"/>
      <c r="J643" s="53"/>
      <c r="K643" s="53"/>
      <c r="L643" s="53"/>
      <c r="M643" s="53"/>
      <c r="N643" s="53"/>
      <c r="O643" s="53"/>
      <c r="P643" s="53"/>
      <c r="Q643" s="53"/>
      <c r="R643" s="53"/>
      <c r="S643" s="53"/>
      <c r="T643" s="53"/>
      <c r="U643" s="53"/>
      <c r="V643" s="53"/>
      <c r="W643" s="53"/>
      <c r="X643" s="53"/>
      <c r="Y643" s="53"/>
      <c r="Z643" s="53"/>
      <c r="AA643" s="53"/>
    </row>
    <row r="644" spans="1:27" x14ac:dyDescent="0.25">
      <c r="A644" s="53"/>
      <c r="B644" s="53"/>
      <c r="C644" s="53"/>
      <c r="D644" s="53"/>
      <c r="E644" s="53"/>
      <c r="F644" s="53"/>
      <c r="G644" s="53"/>
      <c r="H644" s="53"/>
      <c r="I644" s="53"/>
      <c r="J644" s="53"/>
      <c r="K644" s="53"/>
      <c r="L644" s="53"/>
      <c r="M644" s="53"/>
      <c r="N644" s="53"/>
      <c r="O644" s="53"/>
      <c r="P644" s="53"/>
      <c r="Q644" s="53"/>
      <c r="R644" s="53"/>
      <c r="S644" s="53"/>
      <c r="T644" s="53"/>
      <c r="U644" s="53"/>
      <c r="V644" s="53"/>
      <c r="W644" s="53"/>
      <c r="X644" s="53"/>
      <c r="Y644" s="53"/>
      <c r="Z644" s="53"/>
      <c r="AA644" s="53"/>
    </row>
    <row r="645" spans="1:27" x14ac:dyDescent="0.25">
      <c r="A645" s="53"/>
      <c r="B645" s="53"/>
      <c r="C645" s="53"/>
      <c r="D645" s="53"/>
      <c r="E645" s="53"/>
      <c r="F645" s="53"/>
      <c r="G645" s="53"/>
      <c r="H645" s="53"/>
      <c r="I645" s="53"/>
      <c r="J645" s="53"/>
      <c r="K645" s="53"/>
      <c r="L645" s="53"/>
      <c r="M645" s="53"/>
      <c r="N645" s="53"/>
      <c r="O645" s="53"/>
      <c r="P645" s="53"/>
      <c r="Q645" s="53"/>
      <c r="R645" s="53"/>
      <c r="S645" s="53"/>
      <c r="T645" s="53"/>
      <c r="U645" s="53"/>
      <c r="V645" s="53"/>
      <c r="W645" s="53"/>
      <c r="X645" s="53"/>
      <c r="Y645" s="53"/>
      <c r="Z645" s="53"/>
      <c r="AA645" s="53"/>
    </row>
    <row r="646" spans="1:27" x14ac:dyDescent="0.25">
      <c r="A646" s="53"/>
      <c r="B646" s="53"/>
      <c r="C646" s="53"/>
      <c r="D646" s="53"/>
      <c r="E646" s="53"/>
      <c r="F646" s="53"/>
      <c r="G646" s="53"/>
      <c r="H646" s="53"/>
      <c r="I646" s="53"/>
      <c r="J646" s="53"/>
      <c r="K646" s="53"/>
      <c r="L646" s="53"/>
      <c r="M646" s="53"/>
      <c r="N646" s="53"/>
      <c r="O646" s="53"/>
      <c r="P646" s="53"/>
      <c r="Q646" s="53"/>
      <c r="R646" s="53"/>
      <c r="S646" s="53"/>
      <c r="T646" s="53"/>
      <c r="U646" s="53"/>
      <c r="V646" s="53"/>
      <c r="W646" s="53"/>
      <c r="X646" s="53"/>
      <c r="Y646" s="53"/>
      <c r="Z646" s="53"/>
      <c r="AA646" s="53"/>
    </row>
    <row r="647" spans="1:27" x14ac:dyDescent="0.25">
      <c r="A647" s="53"/>
      <c r="B647" s="53"/>
      <c r="C647" s="53"/>
      <c r="D647" s="53"/>
      <c r="E647" s="53"/>
      <c r="F647" s="53"/>
      <c r="G647" s="53"/>
      <c r="H647" s="53"/>
      <c r="I647" s="53"/>
      <c r="J647" s="53"/>
      <c r="K647" s="53"/>
      <c r="L647" s="53"/>
      <c r="M647" s="53"/>
      <c r="N647" s="53"/>
      <c r="O647" s="53"/>
      <c r="P647" s="53"/>
      <c r="Q647" s="53"/>
      <c r="R647" s="53"/>
      <c r="S647" s="53"/>
      <c r="T647" s="53"/>
      <c r="U647" s="53"/>
      <c r="V647" s="53"/>
      <c r="W647" s="53"/>
      <c r="X647" s="53"/>
      <c r="Y647" s="53"/>
      <c r="Z647" s="53"/>
      <c r="AA647" s="53"/>
    </row>
    <row r="648" spans="1:27" x14ac:dyDescent="0.25">
      <c r="A648" s="53"/>
      <c r="B648" s="53"/>
      <c r="C648" s="53"/>
      <c r="D648" s="53"/>
      <c r="E648" s="53"/>
      <c r="F648" s="53"/>
      <c r="G648" s="53"/>
      <c r="H648" s="53"/>
      <c r="I648" s="53"/>
      <c r="J648" s="53"/>
      <c r="K648" s="53"/>
      <c r="L648" s="53"/>
      <c r="M648" s="53"/>
      <c r="N648" s="53"/>
      <c r="O648" s="53"/>
      <c r="P648" s="53"/>
      <c r="Q648" s="53"/>
      <c r="R648" s="53"/>
      <c r="S648" s="53"/>
      <c r="T648" s="53"/>
      <c r="U648" s="53"/>
      <c r="V648" s="53"/>
      <c r="W648" s="53"/>
      <c r="X648" s="53"/>
      <c r="Y648" s="53"/>
      <c r="Z648" s="53"/>
      <c r="AA648" s="53"/>
    </row>
    <row r="649" spans="1:27" x14ac:dyDescent="0.25">
      <c r="A649" s="53"/>
      <c r="B649" s="53"/>
      <c r="C649" s="53"/>
      <c r="D649" s="53"/>
      <c r="E649" s="53"/>
      <c r="F649" s="53"/>
      <c r="G649" s="53"/>
      <c r="H649" s="53"/>
      <c r="I649" s="53"/>
      <c r="J649" s="53"/>
      <c r="K649" s="53"/>
      <c r="L649" s="53"/>
      <c r="M649" s="53"/>
      <c r="N649" s="53"/>
      <c r="O649" s="53"/>
      <c r="P649" s="53"/>
      <c r="Q649" s="53"/>
      <c r="R649" s="53"/>
      <c r="S649" s="53"/>
      <c r="T649" s="53"/>
      <c r="U649" s="53"/>
      <c r="V649" s="53"/>
      <c r="W649" s="53"/>
      <c r="X649" s="53"/>
      <c r="Y649" s="53"/>
      <c r="Z649" s="53"/>
      <c r="AA649" s="53"/>
    </row>
    <row r="650" spans="1:27" x14ac:dyDescent="0.25">
      <c r="A650" s="53"/>
      <c r="B650" s="53"/>
      <c r="C650" s="53"/>
      <c r="D650" s="53"/>
      <c r="E650" s="53"/>
      <c r="F650" s="53"/>
      <c r="G650" s="53"/>
      <c r="H650" s="53"/>
      <c r="I650" s="53"/>
      <c r="J650" s="53"/>
      <c r="K650" s="53"/>
      <c r="L650" s="53"/>
      <c r="M650" s="53"/>
      <c r="N650" s="53"/>
      <c r="O650" s="53"/>
      <c r="P650" s="53"/>
      <c r="Q650" s="53"/>
      <c r="R650" s="53"/>
      <c r="S650" s="53"/>
      <c r="T650" s="53"/>
      <c r="U650" s="53"/>
      <c r="V650" s="53"/>
      <c r="W650" s="53"/>
      <c r="X650" s="53"/>
      <c r="Y650" s="53"/>
      <c r="Z650" s="53"/>
      <c r="AA650" s="53"/>
    </row>
    <row r="651" spans="1:27" x14ac:dyDescent="0.25">
      <c r="A651" s="53"/>
      <c r="B651" s="53"/>
      <c r="C651" s="53"/>
      <c r="D651" s="53"/>
      <c r="E651" s="53"/>
      <c r="F651" s="53"/>
      <c r="G651" s="53"/>
      <c r="H651" s="53"/>
      <c r="I651" s="53"/>
      <c r="J651" s="53"/>
      <c r="K651" s="53"/>
      <c r="L651" s="53"/>
      <c r="M651" s="53"/>
      <c r="N651" s="53"/>
      <c r="O651" s="53"/>
      <c r="P651" s="53"/>
      <c r="Q651" s="53"/>
      <c r="R651" s="53"/>
      <c r="S651" s="53"/>
      <c r="T651" s="53"/>
      <c r="U651" s="53"/>
      <c r="V651" s="53"/>
      <c r="W651" s="53"/>
      <c r="X651" s="53"/>
      <c r="Y651" s="53"/>
      <c r="Z651" s="53"/>
      <c r="AA651" s="53"/>
    </row>
    <row r="652" spans="1:27" x14ac:dyDescent="0.25">
      <c r="A652" s="53"/>
      <c r="B652" s="53"/>
      <c r="C652" s="53"/>
      <c r="D652" s="53"/>
      <c r="E652" s="53"/>
      <c r="F652" s="53"/>
      <c r="G652" s="53"/>
      <c r="H652" s="53"/>
      <c r="I652" s="53"/>
      <c r="J652" s="53"/>
      <c r="K652" s="53"/>
      <c r="L652" s="53"/>
      <c r="M652" s="53"/>
      <c r="N652" s="53"/>
      <c r="O652" s="53"/>
      <c r="P652" s="53"/>
      <c r="Q652" s="53"/>
      <c r="R652" s="53"/>
      <c r="S652" s="53"/>
      <c r="T652" s="53"/>
      <c r="U652" s="53"/>
      <c r="V652" s="53"/>
      <c r="W652" s="53"/>
      <c r="X652" s="53"/>
      <c r="Y652" s="53"/>
      <c r="Z652" s="53"/>
      <c r="AA652" s="53"/>
    </row>
    <row r="653" spans="1:27" x14ac:dyDescent="0.25">
      <c r="A653" s="53"/>
      <c r="B653" s="53"/>
      <c r="C653" s="53"/>
      <c r="D653" s="53"/>
      <c r="E653" s="53"/>
      <c r="F653" s="53"/>
      <c r="G653" s="53"/>
      <c r="H653" s="53"/>
      <c r="I653" s="53"/>
      <c r="J653" s="53"/>
      <c r="K653" s="53"/>
      <c r="L653" s="53"/>
      <c r="M653" s="53"/>
      <c r="N653" s="53"/>
      <c r="O653" s="53"/>
      <c r="P653" s="53"/>
      <c r="Q653" s="53"/>
      <c r="R653" s="53"/>
      <c r="S653" s="53"/>
      <c r="T653" s="53"/>
      <c r="U653" s="53"/>
      <c r="V653" s="53"/>
      <c r="W653" s="53"/>
      <c r="X653" s="53"/>
      <c r="Y653" s="53"/>
      <c r="Z653" s="53"/>
      <c r="AA653" s="53"/>
    </row>
    <row r="654" spans="1:27" ht="15" customHeight="1" x14ac:dyDescent="0.25">
      <c r="A654" s="53"/>
      <c r="B654" s="53"/>
      <c r="C654" s="53"/>
      <c r="D654" s="53"/>
      <c r="E654" s="53"/>
      <c r="F654" s="53"/>
      <c r="G654" s="53"/>
      <c r="H654" s="53"/>
      <c r="I654" s="53"/>
      <c r="J654" s="53"/>
      <c r="K654" s="53"/>
      <c r="L654" s="53"/>
      <c r="M654" s="53"/>
      <c r="N654" s="53"/>
      <c r="O654" s="53"/>
      <c r="P654" s="53"/>
      <c r="Q654" s="53"/>
      <c r="R654" s="53"/>
      <c r="S654" s="53"/>
      <c r="T654" s="53"/>
      <c r="U654" s="53"/>
      <c r="V654" s="53"/>
      <c r="W654" s="53"/>
      <c r="X654" s="53"/>
      <c r="Y654" s="53"/>
      <c r="Z654" s="53"/>
      <c r="AA654" s="53"/>
    </row>
    <row r="655" spans="1:27" ht="15" customHeight="1" x14ac:dyDescent="0.25">
      <c r="A655" s="53"/>
      <c r="B655" s="53"/>
      <c r="C655" s="53"/>
      <c r="D655" s="53"/>
      <c r="E655" s="53"/>
      <c r="F655" s="53"/>
      <c r="G655" s="53"/>
      <c r="H655" s="53"/>
      <c r="I655" s="53"/>
      <c r="J655" s="53"/>
      <c r="K655" s="53"/>
      <c r="L655" s="53"/>
      <c r="M655" s="53"/>
      <c r="N655" s="53"/>
      <c r="O655" s="53"/>
      <c r="P655" s="53"/>
      <c r="Q655" s="53"/>
      <c r="R655" s="53"/>
      <c r="S655" s="53"/>
      <c r="T655" s="53"/>
      <c r="U655" s="53"/>
      <c r="V655" s="53"/>
      <c r="W655" s="53"/>
      <c r="X655" s="53"/>
      <c r="Y655" s="53"/>
      <c r="Z655" s="53"/>
      <c r="AA655" s="53"/>
    </row>
    <row r="656" spans="1:27" ht="18" customHeight="1" x14ac:dyDescent="0.25">
      <c r="A656" s="53"/>
      <c r="B656" s="53"/>
      <c r="C656" s="53"/>
      <c r="D656" s="53"/>
      <c r="E656" s="53"/>
      <c r="F656" s="53"/>
      <c r="G656" s="53"/>
      <c r="H656" s="53"/>
      <c r="I656" s="53"/>
      <c r="J656" s="53"/>
      <c r="K656" s="53"/>
      <c r="L656" s="53"/>
      <c r="M656" s="53"/>
      <c r="N656" s="53"/>
      <c r="O656" s="53"/>
      <c r="P656" s="53"/>
      <c r="Q656" s="53"/>
      <c r="R656" s="53"/>
      <c r="S656" s="53"/>
      <c r="T656" s="53"/>
      <c r="U656" s="53"/>
      <c r="V656" s="53"/>
      <c r="W656" s="53"/>
      <c r="X656" s="53"/>
      <c r="Y656" s="53"/>
      <c r="Z656" s="53"/>
      <c r="AA656" s="53"/>
    </row>
    <row r="657" spans="1:27" x14ac:dyDescent="0.25">
      <c r="A657" s="53"/>
      <c r="B657" s="53"/>
      <c r="C657" s="53"/>
      <c r="D657" s="53"/>
      <c r="E657" s="53"/>
      <c r="F657" s="53"/>
      <c r="G657" s="53"/>
      <c r="H657" s="53"/>
      <c r="I657" s="53"/>
      <c r="J657" s="53"/>
      <c r="K657" s="53"/>
      <c r="L657" s="53"/>
      <c r="M657" s="53"/>
      <c r="N657" s="53"/>
      <c r="O657" s="53"/>
      <c r="P657" s="53"/>
      <c r="Q657" s="53"/>
      <c r="R657" s="53"/>
      <c r="S657" s="53"/>
      <c r="T657" s="53"/>
      <c r="U657" s="53"/>
      <c r="V657" s="53"/>
      <c r="W657" s="53"/>
      <c r="X657" s="53"/>
      <c r="Y657" s="53"/>
      <c r="Z657" s="53"/>
      <c r="AA657" s="53"/>
    </row>
    <row r="658" spans="1:27" ht="16.5" customHeight="1" x14ac:dyDescent="0.25">
      <c r="A658" s="53"/>
      <c r="B658" s="53"/>
      <c r="C658" s="53"/>
      <c r="D658" s="53"/>
      <c r="E658" s="53"/>
      <c r="F658" s="53"/>
      <c r="G658" s="53"/>
      <c r="H658" s="53"/>
      <c r="I658" s="53"/>
      <c r="J658" s="53"/>
      <c r="K658" s="53"/>
      <c r="L658" s="53"/>
      <c r="M658" s="53"/>
      <c r="N658" s="53"/>
      <c r="O658" s="53"/>
      <c r="P658" s="53"/>
      <c r="Q658" s="53"/>
      <c r="R658" s="53"/>
      <c r="S658" s="53"/>
      <c r="T658" s="53"/>
      <c r="U658" s="53"/>
      <c r="V658" s="53"/>
      <c r="W658" s="53"/>
      <c r="X658" s="53"/>
      <c r="Y658" s="53"/>
      <c r="Z658" s="53"/>
      <c r="AA658" s="53"/>
    </row>
    <row r="659" spans="1:27" x14ac:dyDescent="0.25">
      <c r="A659" s="53"/>
      <c r="B659" s="53"/>
      <c r="C659" s="53"/>
      <c r="D659" s="53"/>
      <c r="E659" s="53"/>
      <c r="F659" s="53"/>
      <c r="G659" s="53"/>
      <c r="H659" s="53"/>
      <c r="I659" s="53"/>
      <c r="J659" s="53"/>
      <c r="K659" s="53"/>
      <c r="L659" s="53"/>
      <c r="M659" s="53"/>
      <c r="N659" s="53"/>
      <c r="O659" s="53"/>
      <c r="P659" s="53"/>
      <c r="Q659" s="53"/>
      <c r="R659" s="53"/>
      <c r="S659" s="53"/>
      <c r="T659" s="53"/>
      <c r="U659" s="53"/>
      <c r="V659" s="53"/>
      <c r="W659" s="53"/>
      <c r="X659" s="53"/>
      <c r="Y659" s="53"/>
      <c r="Z659" s="53"/>
      <c r="AA659" s="53"/>
    </row>
    <row r="660" spans="1:27" x14ac:dyDescent="0.25">
      <c r="A660" s="53"/>
      <c r="B660" s="53"/>
      <c r="C660" s="53"/>
      <c r="D660" s="53"/>
      <c r="E660" s="53"/>
      <c r="F660" s="53"/>
      <c r="G660" s="53"/>
      <c r="H660" s="53"/>
      <c r="I660" s="53"/>
      <c r="J660" s="53"/>
      <c r="K660" s="53"/>
      <c r="L660" s="53"/>
      <c r="M660" s="53"/>
      <c r="N660" s="53"/>
      <c r="O660" s="53"/>
      <c r="P660" s="53"/>
      <c r="Q660" s="53"/>
      <c r="R660" s="53"/>
      <c r="S660" s="53"/>
      <c r="T660" s="53"/>
      <c r="U660" s="53"/>
      <c r="V660" s="53"/>
      <c r="W660" s="53"/>
      <c r="X660" s="53"/>
      <c r="Y660" s="53"/>
      <c r="Z660" s="53"/>
      <c r="AA660" s="53"/>
    </row>
    <row r="661" spans="1:27" x14ac:dyDescent="0.25">
      <c r="A661" s="53"/>
      <c r="B661" s="53"/>
      <c r="C661" s="53"/>
      <c r="D661" s="53"/>
      <c r="E661" s="53"/>
      <c r="F661" s="53"/>
      <c r="G661" s="53"/>
      <c r="H661" s="53"/>
      <c r="I661" s="53"/>
      <c r="J661" s="53"/>
      <c r="K661" s="53"/>
      <c r="L661" s="53"/>
      <c r="M661" s="53"/>
      <c r="N661" s="53"/>
      <c r="O661" s="53"/>
      <c r="P661" s="53"/>
      <c r="Q661" s="53"/>
      <c r="R661" s="53"/>
      <c r="S661" s="53"/>
      <c r="T661" s="53"/>
      <c r="U661" s="53"/>
      <c r="V661" s="53"/>
      <c r="W661" s="53"/>
      <c r="X661" s="53"/>
      <c r="Y661" s="53"/>
      <c r="Z661" s="53"/>
      <c r="AA661" s="53"/>
    </row>
    <row r="662" spans="1:27" x14ac:dyDescent="0.25">
      <c r="A662" s="53"/>
      <c r="B662" s="53"/>
      <c r="C662" s="53"/>
      <c r="D662" s="53"/>
      <c r="E662" s="53"/>
      <c r="F662" s="53"/>
      <c r="G662" s="53"/>
      <c r="H662" s="53"/>
      <c r="I662" s="53"/>
      <c r="J662" s="53"/>
      <c r="K662" s="53"/>
      <c r="L662" s="53"/>
      <c r="M662" s="53"/>
      <c r="N662" s="53"/>
      <c r="O662" s="53"/>
      <c r="P662" s="53"/>
      <c r="Q662" s="53"/>
      <c r="R662" s="53"/>
      <c r="S662" s="53"/>
      <c r="T662" s="53"/>
      <c r="U662" s="53"/>
      <c r="V662" s="53"/>
      <c r="W662" s="53"/>
      <c r="X662" s="53"/>
      <c r="Y662" s="53"/>
      <c r="Z662" s="53"/>
      <c r="AA662" s="53"/>
    </row>
    <row r="663" spans="1:27" x14ac:dyDescent="0.25">
      <c r="A663" s="53"/>
      <c r="B663" s="53"/>
      <c r="C663" s="53"/>
      <c r="D663" s="53"/>
      <c r="E663" s="53"/>
      <c r="F663" s="53"/>
      <c r="G663" s="53"/>
      <c r="H663" s="53"/>
      <c r="I663" s="53"/>
      <c r="J663" s="53"/>
      <c r="K663" s="53"/>
      <c r="L663" s="53"/>
      <c r="M663" s="53"/>
      <c r="N663" s="53"/>
      <c r="O663" s="53"/>
      <c r="P663" s="53"/>
      <c r="Q663" s="53"/>
      <c r="R663" s="53"/>
      <c r="S663" s="53"/>
      <c r="T663" s="53"/>
      <c r="U663" s="53"/>
      <c r="V663" s="53"/>
      <c r="W663" s="53"/>
      <c r="X663" s="53"/>
      <c r="Y663" s="53"/>
      <c r="Z663" s="53"/>
      <c r="AA663" s="53"/>
    </row>
    <row r="664" spans="1:27" x14ac:dyDescent="0.25">
      <c r="A664" s="53"/>
      <c r="B664" s="53"/>
      <c r="C664" s="53"/>
      <c r="D664" s="53"/>
      <c r="E664" s="53"/>
      <c r="F664" s="53"/>
      <c r="G664" s="53"/>
      <c r="H664" s="53"/>
      <c r="I664" s="53"/>
      <c r="J664" s="53"/>
      <c r="K664" s="53"/>
      <c r="L664" s="53"/>
      <c r="M664" s="53"/>
      <c r="N664" s="53"/>
      <c r="O664" s="53"/>
      <c r="P664" s="53"/>
      <c r="Q664" s="53"/>
      <c r="R664" s="53"/>
      <c r="S664" s="53"/>
      <c r="T664" s="53"/>
      <c r="U664" s="53"/>
      <c r="V664" s="53"/>
      <c r="W664" s="53"/>
      <c r="X664" s="53"/>
      <c r="Y664" s="53"/>
      <c r="Z664" s="53"/>
      <c r="AA664" s="53"/>
    </row>
    <row r="665" spans="1:27" x14ac:dyDescent="0.25">
      <c r="A665" s="53"/>
      <c r="B665" s="53"/>
      <c r="C665" s="53"/>
      <c r="D665" s="53"/>
      <c r="E665" s="53"/>
      <c r="F665" s="53"/>
      <c r="G665" s="53"/>
      <c r="H665" s="53"/>
      <c r="I665" s="53"/>
      <c r="J665" s="53"/>
      <c r="K665" s="53"/>
      <c r="L665" s="53"/>
      <c r="M665" s="53"/>
      <c r="N665" s="53"/>
      <c r="O665" s="53"/>
      <c r="P665" s="53"/>
      <c r="Q665" s="53"/>
      <c r="R665" s="53"/>
      <c r="S665" s="53"/>
      <c r="T665" s="53"/>
      <c r="U665" s="53"/>
      <c r="V665" s="53"/>
      <c r="W665" s="53"/>
      <c r="X665" s="53"/>
      <c r="Y665" s="53"/>
      <c r="Z665" s="53"/>
      <c r="AA665" s="53"/>
    </row>
    <row r="666" spans="1:27" x14ac:dyDescent="0.25">
      <c r="A666" s="53"/>
      <c r="B666" s="53"/>
      <c r="C666" s="53"/>
      <c r="D666" s="53"/>
      <c r="E666" s="53"/>
      <c r="F666" s="53"/>
      <c r="G666" s="53"/>
      <c r="H666" s="53"/>
      <c r="I666" s="53"/>
      <c r="J666" s="53"/>
      <c r="K666" s="53"/>
      <c r="L666" s="53"/>
      <c r="M666" s="53"/>
      <c r="N666" s="53"/>
      <c r="O666" s="53"/>
      <c r="P666" s="53"/>
      <c r="Q666" s="53"/>
      <c r="R666" s="53"/>
      <c r="S666" s="53"/>
      <c r="T666" s="53"/>
      <c r="U666" s="53"/>
      <c r="V666" s="53"/>
      <c r="W666" s="53"/>
      <c r="X666" s="53"/>
      <c r="Y666" s="53"/>
      <c r="Z666" s="53"/>
      <c r="AA666" s="53"/>
    </row>
    <row r="667" spans="1:27" x14ac:dyDescent="0.25">
      <c r="A667" s="53"/>
      <c r="B667" s="53"/>
      <c r="C667" s="53"/>
      <c r="D667" s="53"/>
      <c r="E667" s="53"/>
      <c r="F667" s="53"/>
      <c r="G667" s="53"/>
      <c r="H667" s="53"/>
      <c r="I667" s="53"/>
      <c r="J667" s="53"/>
      <c r="K667" s="53"/>
      <c r="L667" s="53"/>
      <c r="M667" s="53"/>
      <c r="N667" s="53"/>
      <c r="O667" s="53"/>
      <c r="P667" s="53"/>
      <c r="Q667" s="53"/>
      <c r="R667" s="53"/>
      <c r="S667" s="53"/>
      <c r="T667" s="53"/>
      <c r="U667" s="53"/>
      <c r="V667" s="53"/>
      <c r="W667" s="53"/>
      <c r="X667" s="53"/>
      <c r="Y667" s="53"/>
      <c r="Z667" s="53"/>
      <c r="AA667" s="53"/>
    </row>
    <row r="668" spans="1:27" x14ac:dyDescent="0.25">
      <c r="A668" s="53"/>
      <c r="B668" s="53"/>
      <c r="C668" s="53"/>
      <c r="D668" s="53"/>
      <c r="E668" s="53"/>
      <c r="F668" s="53"/>
      <c r="G668" s="53"/>
      <c r="H668" s="53"/>
      <c r="I668" s="53"/>
      <c r="J668" s="53"/>
      <c r="K668" s="53"/>
      <c r="L668" s="53"/>
      <c r="M668" s="53"/>
      <c r="N668" s="53"/>
      <c r="O668" s="53"/>
      <c r="P668" s="53"/>
      <c r="Q668" s="53"/>
      <c r="R668" s="53"/>
      <c r="S668" s="53"/>
      <c r="T668" s="53"/>
      <c r="U668" s="53"/>
      <c r="V668" s="53"/>
      <c r="W668" s="53"/>
      <c r="X668" s="53"/>
      <c r="Y668" s="53"/>
      <c r="Z668" s="53"/>
      <c r="AA668" s="53"/>
    </row>
    <row r="669" spans="1:27" x14ac:dyDescent="0.25">
      <c r="A669" s="53"/>
      <c r="B669" s="53"/>
      <c r="C669" s="53"/>
      <c r="D669" s="53"/>
      <c r="E669" s="53"/>
      <c r="F669" s="53"/>
      <c r="G669" s="53"/>
      <c r="H669" s="53"/>
      <c r="I669" s="53"/>
      <c r="J669" s="53"/>
      <c r="K669" s="53"/>
      <c r="L669" s="53"/>
      <c r="M669" s="53"/>
      <c r="N669" s="53"/>
      <c r="O669" s="53"/>
      <c r="P669" s="53"/>
      <c r="Q669" s="53"/>
      <c r="R669" s="53"/>
      <c r="S669" s="53"/>
      <c r="T669" s="53"/>
      <c r="U669" s="53"/>
      <c r="V669" s="53"/>
      <c r="W669" s="53"/>
      <c r="X669" s="53"/>
      <c r="Y669" s="53"/>
      <c r="Z669" s="53"/>
      <c r="AA669" s="53"/>
    </row>
    <row r="670" spans="1:27" x14ac:dyDescent="0.25">
      <c r="A670" s="53"/>
      <c r="B670" s="53"/>
      <c r="C670" s="53"/>
      <c r="D670" s="53"/>
      <c r="E670" s="53"/>
      <c r="F670" s="53"/>
      <c r="G670" s="53"/>
      <c r="H670" s="53"/>
      <c r="I670" s="53"/>
      <c r="J670" s="53"/>
      <c r="K670" s="53"/>
      <c r="L670" s="53"/>
      <c r="M670" s="53"/>
      <c r="N670" s="53"/>
      <c r="O670" s="53"/>
      <c r="P670" s="53"/>
      <c r="Q670" s="53"/>
      <c r="R670" s="53"/>
      <c r="S670" s="53"/>
      <c r="T670" s="53"/>
      <c r="U670" s="53"/>
      <c r="V670" s="53"/>
      <c r="W670" s="53"/>
      <c r="X670" s="53"/>
      <c r="Y670" s="53"/>
      <c r="Z670" s="53"/>
      <c r="AA670" s="53"/>
    </row>
    <row r="671" spans="1:27" x14ac:dyDescent="0.25">
      <c r="A671" s="53"/>
      <c r="B671" s="53"/>
      <c r="C671" s="53"/>
      <c r="D671" s="53"/>
      <c r="E671" s="53"/>
      <c r="F671" s="53"/>
      <c r="G671" s="53"/>
      <c r="H671" s="53"/>
      <c r="I671" s="53"/>
      <c r="J671" s="53"/>
      <c r="K671" s="53"/>
      <c r="L671" s="53"/>
      <c r="M671" s="53"/>
      <c r="N671" s="53"/>
      <c r="O671" s="53"/>
      <c r="P671" s="53"/>
      <c r="Q671" s="53"/>
      <c r="R671" s="53"/>
      <c r="S671" s="53"/>
      <c r="T671" s="53"/>
      <c r="U671" s="53"/>
      <c r="V671" s="53"/>
      <c r="W671" s="53"/>
      <c r="X671" s="53"/>
      <c r="Y671" s="53"/>
      <c r="Z671" s="53"/>
      <c r="AA671" s="53"/>
    </row>
    <row r="672" spans="1:27" x14ac:dyDescent="0.25">
      <c r="A672" s="53"/>
      <c r="B672" s="53"/>
      <c r="C672" s="53"/>
      <c r="D672" s="53"/>
      <c r="E672" s="53"/>
      <c r="F672" s="53"/>
      <c r="G672" s="53"/>
      <c r="H672" s="53"/>
      <c r="I672" s="53"/>
      <c r="J672" s="53"/>
      <c r="K672" s="53"/>
      <c r="L672" s="53"/>
      <c r="M672" s="53"/>
      <c r="N672" s="53"/>
      <c r="O672" s="53"/>
      <c r="P672" s="53"/>
      <c r="Q672" s="53"/>
      <c r="R672" s="53"/>
      <c r="S672" s="53"/>
      <c r="T672" s="53"/>
      <c r="U672" s="53"/>
      <c r="V672" s="53"/>
      <c r="W672" s="53"/>
      <c r="X672" s="53"/>
      <c r="Y672" s="53"/>
      <c r="Z672" s="53"/>
      <c r="AA672" s="53"/>
    </row>
    <row r="673" spans="1:27" x14ac:dyDescent="0.25">
      <c r="A673" s="53"/>
      <c r="B673" s="53"/>
      <c r="C673" s="53"/>
      <c r="D673" s="53"/>
      <c r="E673" s="53"/>
      <c r="F673" s="53"/>
      <c r="G673" s="53"/>
      <c r="H673" s="53"/>
      <c r="I673" s="53"/>
      <c r="J673" s="53"/>
      <c r="K673" s="53"/>
      <c r="L673" s="53"/>
      <c r="M673" s="53"/>
      <c r="N673" s="53"/>
      <c r="O673" s="53"/>
      <c r="P673" s="53"/>
      <c r="Q673" s="53"/>
      <c r="R673" s="53"/>
      <c r="S673" s="53"/>
      <c r="T673" s="53"/>
      <c r="U673" s="53"/>
      <c r="V673" s="53"/>
      <c r="W673" s="53"/>
      <c r="X673" s="53"/>
      <c r="Y673" s="53"/>
      <c r="Z673" s="53"/>
      <c r="AA673" s="53"/>
    </row>
    <row r="674" spans="1:27" x14ac:dyDescent="0.25">
      <c r="A674" s="53"/>
      <c r="B674" s="53"/>
      <c r="C674" s="53"/>
      <c r="D674" s="53"/>
      <c r="E674" s="53"/>
      <c r="F674" s="53"/>
      <c r="G674" s="53"/>
      <c r="H674" s="53"/>
      <c r="I674" s="53"/>
      <c r="J674" s="53"/>
      <c r="K674" s="53"/>
      <c r="L674" s="53"/>
      <c r="M674" s="53"/>
      <c r="N674" s="53"/>
      <c r="O674" s="53"/>
      <c r="P674" s="53"/>
      <c r="Q674" s="53"/>
      <c r="R674" s="53"/>
      <c r="S674" s="53"/>
      <c r="T674" s="53"/>
      <c r="U674" s="53"/>
      <c r="V674" s="53"/>
      <c r="W674" s="53"/>
      <c r="X674" s="53"/>
      <c r="Y674" s="53"/>
      <c r="Z674" s="53"/>
      <c r="AA674" s="53"/>
    </row>
    <row r="675" spans="1:27" x14ac:dyDescent="0.25">
      <c r="A675" s="53"/>
      <c r="B675" s="53"/>
      <c r="C675" s="53"/>
      <c r="D675" s="53"/>
      <c r="E675" s="53"/>
      <c r="F675" s="53"/>
      <c r="G675" s="53"/>
      <c r="H675" s="53"/>
      <c r="I675" s="53"/>
      <c r="J675" s="53"/>
      <c r="K675" s="53"/>
      <c r="L675" s="53"/>
      <c r="M675" s="53"/>
      <c r="N675" s="53"/>
      <c r="O675" s="53"/>
      <c r="P675" s="53"/>
      <c r="Q675" s="53"/>
      <c r="R675" s="53"/>
      <c r="S675" s="53"/>
      <c r="T675" s="53"/>
      <c r="U675" s="53"/>
      <c r="V675" s="53"/>
      <c r="W675" s="53"/>
      <c r="X675" s="53"/>
      <c r="Y675" s="53"/>
      <c r="Z675" s="53"/>
      <c r="AA675" s="53"/>
    </row>
    <row r="676" spans="1:27" x14ac:dyDescent="0.25">
      <c r="A676" s="53"/>
      <c r="B676" s="53"/>
      <c r="C676" s="53"/>
      <c r="D676" s="53"/>
      <c r="E676" s="53"/>
      <c r="F676" s="53"/>
      <c r="G676" s="53"/>
      <c r="H676" s="53"/>
      <c r="I676" s="53"/>
      <c r="J676" s="53"/>
      <c r="K676" s="53"/>
      <c r="L676" s="53"/>
      <c r="M676" s="53"/>
      <c r="N676" s="53"/>
      <c r="O676" s="53"/>
      <c r="P676" s="53"/>
      <c r="Q676" s="53"/>
      <c r="R676" s="53"/>
      <c r="S676" s="53"/>
      <c r="T676" s="53"/>
      <c r="U676" s="53"/>
      <c r="V676" s="53"/>
      <c r="W676" s="53"/>
      <c r="X676" s="53"/>
      <c r="Y676" s="53"/>
      <c r="Z676" s="53"/>
      <c r="AA676" s="53"/>
    </row>
    <row r="677" spans="1:27" x14ac:dyDescent="0.25">
      <c r="A677" s="53"/>
      <c r="B677" s="53"/>
      <c r="C677" s="53"/>
      <c r="D677" s="53"/>
      <c r="E677" s="53"/>
      <c r="F677" s="53"/>
      <c r="G677" s="53"/>
      <c r="H677" s="53"/>
      <c r="I677" s="53"/>
      <c r="J677" s="53"/>
      <c r="K677" s="53"/>
      <c r="L677" s="53"/>
      <c r="M677" s="53"/>
      <c r="N677" s="53"/>
      <c r="O677" s="53"/>
      <c r="P677" s="53"/>
      <c r="Q677" s="53"/>
      <c r="R677" s="53"/>
      <c r="S677" s="53"/>
      <c r="T677" s="53"/>
      <c r="U677" s="53"/>
      <c r="V677" s="53"/>
      <c r="W677" s="53"/>
      <c r="X677" s="53"/>
      <c r="Y677" s="53"/>
      <c r="Z677" s="53"/>
      <c r="AA677" s="53"/>
    </row>
    <row r="678" spans="1:27" x14ac:dyDescent="0.25">
      <c r="A678" s="53"/>
      <c r="B678" s="53"/>
      <c r="C678" s="53"/>
      <c r="D678" s="53"/>
      <c r="E678" s="53"/>
      <c r="F678" s="53"/>
      <c r="G678" s="53"/>
      <c r="H678" s="53"/>
      <c r="I678" s="53"/>
      <c r="J678" s="53"/>
      <c r="K678" s="53"/>
      <c r="L678" s="53"/>
      <c r="M678" s="53"/>
      <c r="N678" s="53"/>
      <c r="O678" s="53"/>
      <c r="P678" s="53"/>
      <c r="Q678" s="53"/>
      <c r="R678" s="53"/>
      <c r="S678" s="53"/>
      <c r="T678" s="53"/>
      <c r="U678" s="53"/>
      <c r="V678" s="53"/>
      <c r="W678" s="53"/>
      <c r="X678" s="53"/>
      <c r="Y678" s="53"/>
      <c r="Z678" s="53"/>
      <c r="AA678" s="53"/>
    </row>
    <row r="679" spans="1:27" x14ac:dyDescent="0.25">
      <c r="A679" s="53"/>
      <c r="B679" s="53"/>
      <c r="C679" s="53"/>
      <c r="D679" s="53"/>
      <c r="E679" s="53"/>
      <c r="F679" s="53"/>
      <c r="G679" s="53"/>
      <c r="H679" s="53"/>
      <c r="I679" s="53"/>
      <c r="J679" s="53"/>
      <c r="K679" s="53"/>
      <c r="L679" s="53"/>
      <c r="M679" s="53"/>
      <c r="N679" s="53"/>
      <c r="O679" s="53"/>
      <c r="P679" s="53"/>
      <c r="Q679" s="53"/>
      <c r="R679" s="53"/>
      <c r="S679" s="53"/>
      <c r="T679" s="53"/>
      <c r="U679" s="53"/>
      <c r="V679" s="53"/>
      <c r="W679" s="53"/>
      <c r="X679" s="53"/>
      <c r="Y679" s="53"/>
      <c r="Z679" s="53"/>
      <c r="AA679" s="53"/>
    </row>
    <row r="680" spans="1:27" x14ac:dyDescent="0.25">
      <c r="A680" s="53"/>
      <c r="B680" s="53"/>
      <c r="C680" s="53"/>
      <c r="D680" s="53"/>
      <c r="E680" s="53"/>
      <c r="F680" s="53"/>
      <c r="G680" s="53"/>
      <c r="H680" s="53"/>
      <c r="I680" s="53"/>
      <c r="J680" s="53"/>
      <c r="K680" s="53"/>
      <c r="L680" s="53"/>
      <c r="M680" s="53"/>
      <c r="N680" s="53"/>
      <c r="O680" s="53"/>
      <c r="P680" s="53"/>
      <c r="Q680" s="53"/>
      <c r="R680" s="53"/>
      <c r="S680" s="53"/>
      <c r="T680" s="53"/>
      <c r="U680" s="53"/>
      <c r="V680" s="53"/>
      <c r="W680" s="53"/>
      <c r="X680" s="53"/>
      <c r="Y680" s="53"/>
      <c r="Z680" s="53"/>
      <c r="AA680" s="53"/>
    </row>
    <row r="681" spans="1:27" x14ac:dyDescent="0.25">
      <c r="A681" s="53"/>
      <c r="B681" s="53"/>
      <c r="C681" s="53"/>
      <c r="D681" s="53"/>
      <c r="E681" s="53"/>
      <c r="F681" s="53"/>
      <c r="G681" s="53"/>
      <c r="H681" s="53"/>
      <c r="I681" s="53"/>
      <c r="J681" s="53"/>
      <c r="K681" s="53"/>
      <c r="L681" s="53"/>
      <c r="M681" s="53"/>
      <c r="N681" s="53"/>
      <c r="O681" s="53"/>
      <c r="P681" s="53"/>
      <c r="Q681" s="53"/>
      <c r="R681" s="53"/>
      <c r="S681" s="53"/>
      <c r="T681" s="53"/>
      <c r="U681" s="53"/>
      <c r="V681" s="53"/>
      <c r="W681" s="53"/>
      <c r="X681" s="53"/>
      <c r="Y681" s="53"/>
      <c r="Z681" s="53"/>
      <c r="AA681" s="53"/>
    </row>
    <row r="682" spans="1:27" x14ac:dyDescent="0.25">
      <c r="A682" s="53"/>
      <c r="B682" s="53"/>
      <c r="C682" s="53"/>
      <c r="D682" s="53"/>
      <c r="E682" s="53"/>
      <c r="F682" s="53"/>
      <c r="G682" s="53"/>
      <c r="H682" s="53"/>
      <c r="I682" s="53"/>
      <c r="J682" s="53"/>
      <c r="K682" s="53"/>
      <c r="L682" s="53"/>
      <c r="M682" s="53"/>
      <c r="N682" s="53"/>
      <c r="O682" s="53"/>
      <c r="P682" s="53"/>
      <c r="Q682" s="53"/>
      <c r="R682" s="53"/>
      <c r="S682" s="53"/>
      <c r="T682" s="53"/>
      <c r="U682" s="53"/>
      <c r="V682" s="53"/>
      <c r="W682" s="53"/>
      <c r="X682" s="53"/>
      <c r="Y682" s="53"/>
      <c r="Z682" s="53"/>
      <c r="AA682" s="53"/>
    </row>
    <row r="683" spans="1:27" x14ac:dyDescent="0.25">
      <c r="A683" s="53"/>
      <c r="B683" s="53"/>
      <c r="C683" s="53"/>
      <c r="D683" s="53"/>
      <c r="E683" s="53"/>
      <c r="F683" s="53"/>
      <c r="G683" s="53"/>
      <c r="H683" s="53"/>
      <c r="I683" s="53"/>
      <c r="J683" s="53"/>
      <c r="K683" s="53"/>
      <c r="L683" s="53"/>
      <c r="M683" s="53"/>
      <c r="N683" s="53"/>
      <c r="O683" s="53"/>
      <c r="P683" s="53"/>
      <c r="Q683" s="53"/>
      <c r="R683" s="53"/>
      <c r="S683" s="53"/>
      <c r="T683" s="53"/>
      <c r="U683" s="53"/>
      <c r="V683" s="53"/>
      <c r="W683" s="53"/>
      <c r="X683" s="53"/>
      <c r="Y683" s="53"/>
      <c r="Z683" s="53"/>
      <c r="AA683" s="53"/>
    </row>
    <row r="684" spans="1:27" x14ac:dyDescent="0.25">
      <c r="A684" s="53"/>
      <c r="B684" s="53"/>
      <c r="C684" s="53"/>
      <c r="D684" s="53"/>
      <c r="E684" s="53"/>
      <c r="F684" s="53"/>
      <c r="G684" s="53"/>
      <c r="H684" s="53"/>
      <c r="I684" s="53"/>
      <c r="J684" s="53"/>
      <c r="K684" s="53"/>
      <c r="L684" s="53"/>
      <c r="M684" s="53"/>
      <c r="N684" s="53"/>
      <c r="O684" s="53"/>
      <c r="P684" s="53"/>
      <c r="Q684" s="53"/>
      <c r="R684" s="53"/>
      <c r="S684" s="53"/>
      <c r="T684" s="53"/>
      <c r="U684" s="53"/>
      <c r="V684" s="53"/>
      <c r="W684" s="53"/>
      <c r="X684" s="53"/>
      <c r="Y684" s="53"/>
      <c r="Z684" s="53"/>
      <c r="AA684" s="53"/>
    </row>
    <row r="685" spans="1:27" x14ac:dyDescent="0.25">
      <c r="A685" s="53"/>
      <c r="B685" s="53"/>
      <c r="C685" s="53"/>
      <c r="D685" s="53"/>
      <c r="E685" s="53"/>
      <c r="F685" s="53"/>
      <c r="G685" s="53"/>
      <c r="H685" s="53"/>
      <c r="I685" s="53"/>
      <c r="J685" s="53"/>
      <c r="K685" s="53"/>
      <c r="L685" s="53"/>
      <c r="M685" s="53"/>
      <c r="N685" s="53"/>
      <c r="O685" s="53"/>
      <c r="P685" s="53"/>
      <c r="Q685" s="53"/>
      <c r="R685" s="53"/>
      <c r="S685" s="53"/>
      <c r="T685" s="53"/>
      <c r="U685" s="53"/>
      <c r="V685" s="53"/>
      <c r="W685" s="53"/>
      <c r="X685" s="53"/>
      <c r="Y685" s="53"/>
      <c r="Z685" s="53"/>
      <c r="AA685" s="53"/>
    </row>
    <row r="686" spans="1:27" x14ac:dyDescent="0.25">
      <c r="A686" s="53"/>
      <c r="B686" s="53"/>
      <c r="C686" s="53"/>
      <c r="D686" s="53"/>
      <c r="E686" s="53"/>
      <c r="F686" s="53"/>
      <c r="G686" s="53"/>
      <c r="H686" s="53"/>
      <c r="I686" s="53"/>
      <c r="J686" s="53"/>
      <c r="K686" s="53"/>
      <c r="L686" s="53"/>
      <c r="M686" s="53"/>
      <c r="N686" s="53"/>
      <c r="O686" s="53"/>
      <c r="P686" s="53"/>
      <c r="Q686" s="53"/>
      <c r="R686" s="53"/>
      <c r="S686" s="53"/>
      <c r="T686" s="53"/>
      <c r="U686" s="53"/>
      <c r="V686" s="53"/>
      <c r="W686" s="53"/>
      <c r="X686" s="53"/>
      <c r="Y686" s="53"/>
      <c r="Z686" s="53"/>
      <c r="AA686" s="53"/>
    </row>
    <row r="687" spans="1:27" x14ac:dyDescent="0.25">
      <c r="A687" s="53"/>
      <c r="B687" s="53"/>
      <c r="C687" s="53"/>
      <c r="D687" s="53"/>
      <c r="E687" s="53"/>
      <c r="F687" s="53"/>
      <c r="G687" s="53"/>
      <c r="H687" s="53"/>
      <c r="I687" s="53"/>
      <c r="J687" s="53"/>
      <c r="K687" s="53"/>
      <c r="L687" s="53"/>
      <c r="M687" s="53"/>
      <c r="N687" s="53"/>
      <c r="O687" s="53"/>
      <c r="P687" s="53"/>
      <c r="Q687" s="53"/>
      <c r="R687" s="53"/>
      <c r="S687" s="53"/>
      <c r="T687" s="53"/>
      <c r="U687" s="53"/>
      <c r="V687" s="53"/>
      <c r="W687" s="53"/>
      <c r="X687" s="53"/>
      <c r="Y687" s="53"/>
      <c r="Z687" s="53"/>
      <c r="AA687" s="53"/>
    </row>
    <row r="688" spans="1:27" x14ac:dyDescent="0.25">
      <c r="A688" s="53"/>
      <c r="B688" s="53"/>
      <c r="C688" s="53"/>
      <c r="D688" s="53"/>
      <c r="E688" s="53"/>
      <c r="F688" s="53"/>
      <c r="G688" s="53"/>
      <c r="H688" s="53"/>
      <c r="I688" s="53"/>
      <c r="J688" s="53"/>
      <c r="K688" s="53"/>
      <c r="L688" s="53"/>
      <c r="M688" s="53"/>
      <c r="N688" s="53"/>
      <c r="O688" s="53"/>
      <c r="P688" s="53"/>
      <c r="Q688" s="53"/>
      <c r="R688" s="53"/>
      <c r="S688" s="53"/>
      <c r="T688" s="53"/>
      <c r="U688" s="53"/>
      <c r="V688" s="53"/>
      <c r="W688" s="53"/>
      <c r="X688" s="53"/>
      <c r="Y688" s="53"/>
      <c r="Z688" s="53"/>
      <c r="AA688" s="53"/>
    </row>
    <row r="689" spans="1:27" x14ac:dyDescent="0.25">
      <c r="A689" s="53"/>
      <c r="B689" s="53"/>
      <c r="C689" s="53"/>
      <c r="D689" s="53"/>
      <c r="E689" s="53"/>
      <c r="F689" s="53"/>
      <c r="G689" s="53"/>
      <c r="H689" s="53"/>
      <c r="I689" s="53"/>
      <c r="J689" s="53"/>
      <c r="K689" s="53"/>
      <c r="L689" s="53"/>
      <c r="M689" s="53"/>
      <c r="N689" s="53"/>
      <c r="O689" s="53"/>
      <c r="P689" s="53"/>
      <c r="Q689" s="53"/>
      <c r="R689" s="53"/>
      <c r="S689" s="53"/>
      <c r="T689" s="53"/>
      <c r="U689" s="53"/>
      <c r="V689" s="53"/>
      <c r="W689" s="53"/>
      <c r="X689" s="53"/>
      <c r="Y689" s="53"/>
      <c r="Z689" s="53"/>
      <c r="AA689" s="53"/>
    </row>
    <row r="690" spans="1:27" x14ac:dyDescent="0.25">
      <c r="A690" s="53"/>
      <c r="B690" s="53"/>
      <c r="C690" s="53"/>
      <c r="D690" s="53"/>
      <c r="E690" s="53"/>
      <c r="F690" s="53"/>
      <c r="G690" s="53"/>
      <c r="H690" s="53"/>
      <c r="I690" s="53"/>
      <c r="J690" s="53"/>
      <c r="K690" s="53"/>
      <c r="L690" s="53"/>
      <c r="M690" s="53"/>
      <c r="N690" s="53"/>
      <c r="O690" s="53"/>
      <c r="P690" s="53"/>
      <c r="Q690" s="53"/>
      <c r="R690" s="53"/>
      <c r="S690" s="53"/>
      <c r="T690" s="53"/>
      <c r="U690" s="53"/>
      <c r="V690" s="53"/>
      <c r="W690" s="53"/>
      <c r="X690" s="53"/>
      <c r="Y690" s="53"/>
      <c r="Z690" s="53"/>
      <c r="AA690" s="53"/>
    </row>
    <row r="691" spans="1:27" x14ac:dyDescent="0.25">
      <c r="A691" s="53"/>
      <c r="B691" s="53"/>
      <c r="C691" s="53"/>
      <c r="D691" s="53"/>
      <c r="E691" s="53"/>
      <c r="F691" s="53"/>
      <c r="G691" s="53"/>
      <c r="H691" s="53"/>
      <c r="I691" s="53"/>
      <c r="J691" s="53"/>
      <c r="K691" s="53"/>
      <c r="L691" s="53"/>
      <c r="M691" s="53"/>
      <c r="N691" s="53"/>
      <c r="O691" s="53"/>
      <c r="P691" s="53"/>
      <c r="Q691" s="53"/>
      <c r="R691" s="53"/>
      <c r="S691" s="53"/>
      <c r="T691" s="53"/>
      <c r="U691" s="53"/>
      <c r="V691" s="53"/>
      <c r="W691" s="53"/>
      <c r="X691" s="53"/>
      <c r="Y691" s="53"/>
      <c r="Z691" s="53"/>
      <c r="AA691" s="53"/>
    </row>
    <row r="692" spans="1:27" x14ac:dyDescent="0.25">
      <c r="A692" s="53"/>
      <c r="B692" s="53"/>
      <c r="C692" s="53"/>
      <c r="D692" s="53"/>
      <c r="E692" s="53"/>
      <c r="F692" s="53"/>
      <c r="G692" s="53"/>
      <c r="H692" s="53"/>
      <c r="I692" s="53"/>
      <c r="J692" s="53"/>
      <c r="K692" s="53"/>
      <c r="L692" s="53"/>
      <c r="M692" s="53"/>
      <c r="N692" s="53"/>
      <c r="O692" s="53"/>
      <c r="P692" s="53"/>
      <c r="Q692" s="53"/>
      <c r="R692" s="53"/>
      <c r="S692" s="53"/>
      <c r="T692" s="53"/>
      <c r="U692" s="53"/>
      <c r="V692" s="53"/>
      <c r="W692" s="53"/>
      <c r="X692" s="53"/>
      <c r="Y692" s="53"/>
      <c r="Z692" s="53"/>
      <c r="AA692" s="53"/>
    </row>
    <row r="693" spans="1:27" x14ac:dyDescent="0.25">
      <c r="A693" s="53"/>
      <c r="B693" s="53"/>
      <c r="C693" s="53"/>
      <c r="D693" s="53"/>
      <c r="E693" s="53"/>
      <c r="F693" s="53"/>
      <c r="G693" s="53"/>
      <c r="H693" s="53"/>
      <c r="I693" s="53"/>
      <c r="J693" s="53"/>
      <c r="K693" s="53"/>
      <c r="L693" s="53"/>
      <c r="M693" s="53"/>
      <c r="N693" s="53"/>
      <c r="O693" s="53"/>
      <c r="P693" s="53"/>
      <c r="Q693" s="53"/>
      <c r="R693" s="53"/>
      <c r="S693" s="53"/>
      <c r="T693" s="53"/>
      <c r="U693" s="53"/>
      <c r="V693" s="53"/>
      <c r="W693" s="53"/>
      <c r="X693" s="53"/>
      <c r="Y693" s="53"/>
      <c r="Z693" s="53"/>
      <c r="AA693" s="53"/>
    </row>
    <row r="694" spans="1:27" x14ac:dyDescent="0.25">
      <c r="A694" s="53"/>
      <c r="B694" s="53"/>
      <c r="C694" s="53"/>
      <c r="D694" s="53"/>
      <c r="E694" s="53"/>
      <c r="F694" s="53"/>
      <c r="G694" s="53"/>
      <c r="H694" s="53"/>
      <c r="I694" s="53"/>
      <c r="J694" s="53"/>
      <c r="K694" s="53"/>
      <c r="L694" s="53"/>
      <c r="M694" s="53"/>
      <c r="N694" s="53"/>
      <c r="O694" s="53"/>
      <c r="P694" s="53"/>
      <c r="Q694" s="53"/>
      <c r="R694" s="53"/>
      <c r="S694" s="53"/>
      <c r="T694" s="53"/>
      <c r="U694" s="53"/>
      <c r="V694" s="53"/>
      <c r="W694" s="53"/>
      <c r="X694" s="53"/>
      <c r="Y694" s="53"/>
      <c r="Z694" s="53"/>
      <c r="AA694" s="53"/>
    </row>
    <row r="695" spans="1:27" x14ac:dyDescent="0.25">
      <c r="A695" s="53"/>
      <c r="B695" s="53"/>
      <c r="C695" s="53"/>
      <c r="D695" s="53"/>
      <c r="E695" s="53"/>
      <c r="F695" s="53"/>
      <c r="G695" s="53"/>
      <c r="H695" s="53"/>
      <c r="I695" s="53"/>
      <c r="J695" s="53"/>
      <c r="K695" s="53"/>
      <c r="L695" s="53"/>
      <c r="M695" s="53"/>
      <c r="N695" s="53"/>
      <c r="O695" s="53"/>
      <c r="P695" s="53"/>
      <c r="Q695" s="53"/>
      <c r="R695" s="53"/>
      <c r="S695" s="53"/>
      <c r="T695" s="53"/>
      <c r="U695" s="53"/>
      <c r="V695" s="53"/>
      <c r="W695" s="53"/>
      <c r="X695" s="53"/>
      <c r="Y695" s="53"/>
      <c r="Z695" s="53"/>
      <c r="AA695" s="53"/>
    </row>
    <row r="696" spans="1:27" x14ac:dyDescent="0.25">
      <c r="A696" s="53"/>
      <c r="B696" s="53"/>
      <c r="C696" s="53"/>
      <c r="D696" s="53"/>
      <c r="E696" s="53"/>
      <c r="F696" s="53"/>
      <c r="G696" s="53"/>
      <c r="H696" s="53"/>
      <c r="I696" s="53"/>
      <c r="J696" s="53"/>
      <c r="K696" s="53"/>
      <c r="L696" s="53"/>
      <c r="M696" s="53"/>
      <c r="N696" s="53"/>
      <c r="O696" s="53"/>
      <c r="P696" s="53"/>
      <c r="Q696" s="53"/>
      <c r="R696" s="53"/>
      <c r="S696" s="53"/>
      <c r="T696" s="53"/>
      <c r="U696" s="53"/>
      <c r="V696" s="53"/>
      <c r="W696" s="53"/>
      <c r="X696" s="53"/>
      <c r="Y696" s="53"/>
      <c r="Z696" s="53"/>
      <c r="AA696" s="53"/>
    </row>
    <row r="697" spans="1:27" x14ac:dyDescent="0.25">
      <c r="A697" s="53"/>
      <c r="B697" s="53"/>
      <c r="C697" s="53"/>
      <c r="D697" s="53"/>
      <c r="E697" s="53"/>
      <c r="F697" s="53"/>
      <c r="G697" s="53"/>
      <c r="H697" s="53"/>
      <c r="I697" s="53"/>
      <c r="J697" s="53"/>
      <c r="K697" s="53"/>
      <c r="L697" s="53"/>
      <c r="M697" s="53"/>
      <c r="N697" s="53"/>
      <c r="O697" s="53"/>
      <c r="P697" s="53"/>
      <c r="Q697" s="53"/>
      <c r="R697" s="53"/>
      <c r="S697" s="53"/>
      <c r="T697" s="53"/>
      <c r="U697" s="53"/>
      <c r="V697" s="53"/>
      <c r="W697" s="53"/>
      <c r="X697" s="53"/>
      <c r="Y697" s="53"/>
      <c r="Z697" s="53"/>
      <c r="AA697" s="53"/>
    </row>
    <row r="698" spans="1:27" x14ac:dyDescent="0.25">
      <c r="A698" s="53"/>
      <c r="B698" s="53"/>
      <c r="C698" s="53"/>
      <c r="D698" s="53"/>
      <c r="E698" s="53"/>
      <c r="F698" s="53"/>
      <c r="G698" s="53"/>
      <c r="H698" s="53"/>
      <c r="I698" s="53"/>
      <c r="J698" s="53"/>
      <c r="K698" s="53"/>
      <c r="L698" s="53"/>
      <c r="M698" s="53"/>
      <c r="N698" s="53"/>
      <c r="O698" s="53"/>
      <c r="P698" s="53"/>
      <c r="Q698" s="53"/>
      <c r="R698" s="53"/>
      <c r="S698" s="53"/>
      <c r="T698" s="53"/>
      <c r="U698" s="53"/>
      <c r="V698" s="53"/>
      <c r="W698" s="53"/>
      <c r="X698" s="53"/>
      <c r="Y698" s="53"/>
      <c r="Z698" s="53"/>
      <c r="AA698" s="53"/>
    </row>
    <row r="699" spans="1:27" x14ac:dyDescent="0.25">
      <c r="A699" s="53"/>
      <c r="B699" s="53"/>
      <c r="C699" s="53"/>
      <c r="D699" s="53"/>
      <c r="E699" s="53"/>
      <c r="F699" s="53"/>
      <c r="G699" s="53"/>
      <c r="H699" s="53"/>
      <c r="I699" s="53"/>
      <c r="J699" s="53"/>
      <c r="K699" s="53"/>
      <c r="L699" s="53"/>
      <c r="M699" s="53"/>
      <c r="N699" s="53"/>
      <c r="O699" s="53"/>
      <c r="P699" s="53"/>
      <c r="Q699" s="53"/>
      <c r="R699" s="53"/>
      <c r="S699" s="53"/>
      <c r="T699" s="53"/>
      <c r="U699" s="53"/>
      <c r="V699" s="53"/>
      <c r="W699" s="53"/>
      <c r="X699" s="53"/>
      <c r="Y699" s="53"/>
      <c r="Z699" s="53"/>
      <c r="AA699" s="53"/>
    </row>
    <row r="700" spans="1:27" x14ac:dyDescent="0.25">
      <c r="A700" s="53"/>
      <c r="B700" s="53"/>
      <c r="C700" s="53"/>
      <c r="D700" s="53"/>
      <c r="E700" s="53"/>
      <c r="F700" s="53"/>
      <c r="G700" s="53"/>
      <c r="H700" s="53"/>
      <c r="I700" s="53"/>
      <c r="J700" s="53"/>
      <c r="K700" s="53"/>
      <c r="L700" s="53"/>
      <c r="M700" s="53"/>
      <c r="N700" s="53"/>
      <c r="O700" s="53"/>
      <c r="P700" s="53"/>
      <c r="Q700" s="53"/>
      <c r="R700" s="53"/>
      <c r="S700" s="53"/>
      <c r="T700" s="53"/>
      <c r="U700" s="53"/>
      <c r="V700" s="53"/>
      <c r="W700" s="53"/>
      <c r="X700" s="53"/>
      <c r="Y700" s="53"/>
      <c r="Z700" s="53"/>
      <c r="AA700" s="53"/>
    </row>
    <row r="701" spans="1:27" x14ac:dyDescent="0.25">
      <c r="A701" s="53"/>
      <c r="B701" s="53"/>
      <c r="C701" s="53"/>
      <c r="D701" s="53"/>
      <c r="E701" s="53"/>
      <c r="F701" s="53"/>
      <c r="G701" s="53"/>
      <c r="H701" s="53"/>
      <c r="I701" s="53"/>
      <c r="J701" s="53"/>
      <c r="K701" s="53"/>
      <c r="L701" s="53"/>
      <c r="M701" s="53"/>
      <c r="N701" s="53"/>
      <c r="O701" s="53"/>
      <c r="P701" s="53"/>
      <c r="Q701" s="53"/>
      <c r="R701" s="53"/>
      <c r="S701" s="53"/>
      <c r="T701" s="53"/>
      <c r="U701" s="53"/>
      <c r="V701" s="53"/>
      <c r="W701" s="53"/>
      <c r="X701" s="53"/>
      <c r="Y701" s="53"/>
      <c r="Z701" s="53"/>
      <c r="AA701" s="53"/>
    </row>
    <row r="702" spans="1:27" x14ac:dyDescent="0.25">
      <c r="A702" s="53"/>
      <c r="B702" s="53"/>
      <c r="C702" s="53"/>
      <c r="D702" s="53"/>
      <c r="E702" s="53"/>
      <c r="F702" s="53"/>
      <c r="G702" s="53"/>
      <c r="H702" s="53"/>
      <c r="I702" s="53"/>
      <c r="J702" s="53"/>
      <c r="K702" s="53"/>
      <c r="L702" s="53"/>
      <c r="M702" s="53"/>
      <c r="N702" s="53"/>
      <c r="O702" s="53"/>
      <c r="P702" s="53"/>
      <c r="Q702" s="53"/>
      <c r="R702" s="53"/>
      <c r="S702" s="53"/>
      <c r="T702" s="53"/>
      <c r="U702" s="53"/>
      <c r="V702" s="53"/>
      <c r="W702" s="53"/>
      <c r="X702" s="53"/>
      <c r="Y702" s="53"/>
      <c r="Z702" s="53"/>
      <c r="AA702" s="53"/>
    </row>
    <row r="703" spans="1:27" x14ac:dyDescent="0.25">
      <c r="A703" s="53"/>
      <c r="B703" s="53"/>
      <c r="C703" s="53"/>
      <c r="D703" s="53"/>
      <c r="E703" s="53"/>
      <c r="F703" s="53"/>
      <c r="G703" s="53"/>
      <c r="H703" s="53"/>
      <c r="I703" s="53"/>
      <c r="J703" s="53"/>
      <c r="K703" s="53"/>
      <c r="L703" s="53"/>
      <c r="M703" s="53"/>
      <c r="N703" s="53"/>
      <c r="O703" s="53"/>
      <c r="P703" s="53"/>
      <c r="Q703" s="53"/>
      <c r="R703" s="53"/>
      <c r="S703" s="53"/>
      <c r="T703" s="53"/>
      <c r="U703" s="53"/>
      <c r="V703" s="53"/>
      <c r="W703" s="53"/>
      <c r="X703" s="53"/>
      <c r="Y703" s="53"/>
      <c r="Z703" s="53"/>
      <c r="AA703" s="53"/>
    </row>
    <row r="704" spans="1:27" x14ac:dyDescent="0.25">
      <c r="A704" s="53"/>
      <c r="B704" s="53"/>
      <c r="C704" s="53"/>
      <c r="D704" s="53"/>
      <c r="E704" s="53"/>
      <c r="F704" s="53"/>
      <c r="G704" s="53"/>
      <c r="H704" s="53"/>
      <c r="I704" s="53"/>
      <c r="J704" s="53"/>
      <c r="K704" s="53"/>
      <c r="L704" s="53"/>
      <c r="M704" s="53"/>
      <c r="N704" s="53"/>
      <c r="O704" s="53"/>
      <c r="P704" s="53"/>
      <c r="Q704" s="53"/>
      <c r="R704" s="53"/>
      <c r="S704" s="53"/>
      <c r="T704" s="53"/>
      <c r="U704" s="53"/>
      <c r="V704" s="53"/>
      <c r="W704" s="53"/>
      <c r="X704" s="53"/>
      <c r="Y704" s="53"/>
      <c r="Z704" s="53"/>
      <c r="AA704" s="53"/>
    </row>
    <row r="705" spans="1:27" x14ac:dyDescent="0.25">
      <c r="A705" s="53"/>
      <c r="B705" s="53"/>
      <c r="C705" s="53"/>
      <c r="D705" s="53"/>
      <c r="E705" s="53"/>
      <c r="F705" s="53"/>
      <c r="G705" s="53"/>
      <c r="H705" s="53"/>
      <c r="I705" s="53"/>
      <c r="J705" s="53"/>
      <c r="K705" s="53"/>
      <c r="L705" s="53"/>
      <c r="M705" s="53"/>
      <c r="N705" s="53"/>
      <c r="O705" s="53"/>
      <c r="P705" s="53"/>
      <c r="Q705" s="53"/>
      <c r="R705" s="53"/>
      <c r="S705" s="53"/>
      <c r="T705" s="53"/>
      <c r="U705" s="53"/>
      <c r="V705" s="53"/>
      <c r="W705" s="53"/>
      <c r="X705" s="53"/>
      <c r="Y705" s="53"/>
      <c r="Z705" s="53"/>
      <c r="AA705" s="53"/>
    </row>
    <row r="706" spans="1:27" x14ac:dyDescent="0.25">
      <c r="A706" s="53"/>
      <c r="B706" s="53"/>
      <c r="C706" s="53"/>
      <c r="D706" s="53"/>
      <c r="E706" s="53"/>
      <c r="F706" s="53"/>
      <c r="G706" s="53"/>
      <c r="H706" s="53"/>
      <c r="I706" s="53"/>
      <c r="J706" s="53"/>
      <c r="K706" s="53"/>
      <c r="L706" s="53"/>
      <c r="M706" s="53"/>
      <c r="N706" s="53"/>
      <c r="O706" s="53"/>
      <c r="P706" s="53"/>
      <c r="Q706" s="53"/>
      <c r="R706" s="53"/>
      <c r="S706" s="53"/>
      <c r="T706" s="53"/>
      <c r="U706" s="53"/>
      <c r="V706" s="53"/>
      <c r="W706" s="53"/>
      <c r="X706" s="53"/>
      <c r="Y706" s="53"/>
      <c r="Z706" s="53"/>
      <c r="AA706" s="53"/>
    </row>
    <row r="707" spans="1:27" x14ac:dyDescent="0.25">
      <c r="A707" s="53"/>
      <c r="B707" s="53"/>
      <c r="C707" s="53"/>
      <c r="D707" s="53"/>
      <c r="E707" s="53"/>
      <c r="F707" s="53"/>
      <c r="G707" s="53"/>
      <c r="H707" s="53"/>
      <c r="I707" s="53"/>
      <c r="J707" s="53"/>
      <c r="K707" s="53"/>
      <c r="L707" s="53"/>
      <c r="M707" s="53"/>
      <c r="N707" s="53"/>
      <c r="O707" s="53"/>
      <c r="P707" s="53"/>
      <c r="Q707" s="53"/>
      <c r="R707" s="53"/>
      <c r="S707" s="53"/>
      <c r="T707" s="53"/>
      <c r="U707" s="53"/>
      <c r="V707" s="53"/>
      <c r="W707" s="53"/>
      <c r="X707" s="53"/>
      <c r="Y707" s="53"/>
      <c r="Z707" s="53"/>
      <c r="AA707" s="53"/>
    </row>
    <row r="708" spans="1:27" x14ac:dyDescent="0.25">
      <c r="A708" s="53"/>
      <c r="B708" s="53"/>
      <c r="C708" s="53"/>
      <c r="D708" s="53"/>
      <c r="E708" s="53"/>
      <c r="F708" s="53"/>
      <c r="G708" s="53"/>
      <c r="H708" s="53"/>
      <c r="I708" s="53"/>
      <c r="J708" s="53"/>
      <c r="K708" s="53"/>
      <c r="L708" s="53"/>
      <c r="M708" s="53"/>
      <c r="N708" s="53"/>
      <c r="O708" s="53"/>
      <c r="P708" s="53"/>
      <c r="Q708" s="53"/>
      <c r="R708" s="53"/>
      <c r="S708" s="53"/>
      <c r="T708" s="53"/>
      <c r="U708" s="53"/>
      <c r="V708" s="53"/>
      <c r="W708" s="53"/>
      <c r="X708" s="53"/>
      <c r="Y708" s="53"/>
      <c r="Z708" s="53"/>
      <c r="AA708" s="53"/>
    </row>
    <row r="709" spans="1:27" x14ac:dyDescent="0.25">
      <c r="A709" s="53"/>
      <c r="B709" s="53"/>
      <c r="C709" s="53"/>
      <c r="D709" s="53"/>
      <c r="E709" s="53"/>
      <c r="F709" s="53"/>
      <c r="G709" s="53"/>
      <c r="H709" s="53"/>
      <c r="I709" s="53"/>
      <c r="J709" s="53"/>
      <c r="K709" s="53"/>
      <c r="L709" s="53"/>
      <c r="M709" s="53"/>
      <c r="N709" s="53"/>
      <c r="O709" s="53"/>
      <c r="P709" s="53"/>
      <c r="Q709" s="53"/>
      <c r="R709" s="53"/>
      <c r="S709" s="53"/>
      <c r="T709" s="53"/>
      <c r="U709" s="53"/>
      <c r="V709" s="53"/>
      <c r="W709" s="53"/>
      <c r="X709" s="53"/>
      <c r="Y709" s="53"/>
      <c r="Z709" s="53"/>
      <c r="AA709" s="53"/>
    </row>
    <row r="710" spans="1:27" x14ac:dyDescent="0.25">
      <c r="A710" s="53"/>
      <c r="B710" s="53"/>
      <c r="C710" s="53"/>
      <c r="D710" s="53"/>
      <c r="E710" s="53"/>
      <c r="F710" s="53"/>
      <c r="G710" s="53"/>
      <c r="H710" s="53"/>
      <c r="I710" s="53"/>
      <c r="J710" s="53"/>
      <c r="K710" s="53"/>
      <c r="L710" s="53"/>
      <c r="M710" s="53"/>
      <c r="N710" s="53"/>
      <c r="O710" s="53"/>
      <c r="P710" s="53"/>
      <c r="Q710" s="53"/>
      <c r="R710" s="53"/>
      <c r="S710" s="53"/>
      <c r="T710" s="53"/>
      <c r="U710" s="53"/>
      <c r="V710" s="53"/>
      <c r="W710" s="53"/>
      <c r="X710" s="53"/>
      <c r="Y710" s="53"/>
      <c r="Z710" s="53"/>
      <c r="AA710" s="53"/>
    </row>
    <row r="711" spans="1:27" x14ac:dyDescent="0.25">
      <c r="A711" s="53"/>
      <c r="B711" s="53"/>
      <c r="C711" s="53"/>
      <c r="D711" s="53"/>
      <c r="E711" s="53"/>
      <c r="F711" s="53"/>
      <c r="G711" s="53"/>
      <c r="H711" s="53"/>
      <c r="I711" s="53"/>
      <c r="J711" s="53"/>
      <c r="K711" s="53"/>
      <c r="L711" s="53"/>
      <c r="M711" s="53"/>
      <c r="N711" s="53"/>
      <c r="O711" s="53"/>
      <c r="P711" s="53"/>
      <c r="Q711" s="53"/>
      <c r="R711" s="53"/>
      <c r="S711" s="53"/>
      <c r="T711" s="53"/>
      <c r="U711" s="53"/>
      <c r="V711" s="53"/>
      <c r="W711" s="53"/>
      <c r="X711" s="53"/>
      <c r="Y711" s="53"/>
      <c r="Z711" s="53"/>
      <c r="AA711" s="53"/>
    </row>
    <row r="712" spans="1:27" x14ac:dyDescent="0.25">
      <c r="A712" s="53"/>
      <c r="B712" s="53"/>
      <c r="C712" s="53"/>
      <c r="D712" s="53"/>
      <c r="E712" s="53"/>
      <c r="F712" s="53"/>
      <c r="G712" s="53"/>
      <c r="H712" s="53"/>
      <c r="I712" s="53"/>
      <c r="J712" s="53"/>
      <c r="K712" s="53"/>
      <c r="L712" s="53"/>
      <c r="M712" s="53"/>
      <c r="N712" s="53"/>
      <c r="O712" s="53"/>
      <c r="P712" s="53"/>
      <c r="Q712" s="53"/>
      <c r="R712" s="53"/>
      <c r="S712" s="53"/>
      <c r="T712" s="53"/>
      <c r="U712" s="53"/>
      <c r="V712" s="53"/>
      <c r="W712" s="53"/>
      <c r="X712" s="53"/>
      <c r="Y712" s="53"/>
      <c r="Z712" s="53"/>
      <c r="AA712" s="53"/>
    </row>
    <row r="713" spans="1:27" x14ac:dyDescent="0.25">
      <c r="A713" s="53"/>
      <c r="B713" s="53"/>
      <c r="C713" s="53"/>
      <c r="D713" s="53"/>
      <c r="E713" s="53"/>
      <c r="F713" s="53"/>
      <c r="G713" s="53"/>
      <c r="H713" s="53"/>
      <c r="I713" s="53"/>
      <c r="J713" s="53"/>
      <c r="K713" s="53"/>
      <c r="L713" s="53"/>
      <c r="M713" s="53"/>
      <c r="N713" s="53"/>
      <c r="O713" s="53"/>
      <c r="P713" s="53"/>
      <c r="Q713" s="53"/>
      <c r="R713" s="53"/>
      <c r="S713" s="53"/>
      <c r="T713" s="53"/>
      <c r="U713" s="53"/>
      <c r="V713" s="53"/>
      <c r="W713" s="53"/>
      <c r="X713" s="53"/>
      <c r="Y713" s="53"/>
      <c r="Z713" s="53"/>
      <c r="AA713" s="53"/>
    </row>
    <row r="714" spans="1:27" x14ac:dyDescent="0.25">
      <c r="A714" s="53"/>
      <c r="B714" s="53"/>
      <c r="C714" s="53"/>
      <c r="D714" s="53"/>
      <c r="E714" s="53"/>
      <c r="F714" s="53"/>
      <c r="G714" s="53"/>
      <c r="H714" s="53"/>
      <c r="I714" s="53"/>
      <c r="J714" s="53"/>
      <c r="K714" s="53"/>
      <c r="L714" s="53"/>
      <c r="M714" s="53"/>
      <c r="N714" s="53"/>
      <c r="O714" s="53"/>
      <c r="P714" s="53"/>
      <c r="Q714" s="53"/>
      <c r="R714" s="53"/>
      <c r="S714" s="53"/>
      <c r="T714" s="53"/>
      <c r="U714" s="53"/>
      <c r="V714" s="53"/>
      <c r="W714" s="53"/>
      <c r="X714" s="53"/>
      <c r="Y714" s="53"/>
      <c r="Z714" s="53"/>
      <c r="AA714" s="53"/>
    </row>
    <row r="715" spans="1:27" x14ac:dyDescent="0.25">
      <c r="A715" s="53"/>
      <c r="B715" s="53"/>
      <c r="C715" s="53"/>
      <c r="D715" s="53"/>
      <c r="E715" s="53"/>
      <c r="F715" s="53"/>
      <c r="G715" s="53"/>
      <c r="H715" s="53"/>
      <c r="I715" s="53"/>
      <c r="J715" s="53"/>
      <c r="K715" s="53"/>
      <c r="L715" s="53"/>
      <c r="M715" s="53"/>
      <c r="N715" s="53"/>
      <c r="O715" s="53"/>
      <c r="P715" s="53"/>
      <c r="Q715" s="53"/>
      <c r="R715" s="53"/>
      <c r="S715" s="53"/>
      <c r="T715" s="53"/>
      <c r="U715" s="53"/>
      <c r="V715" s="53"/>
      <c r="W715" s="53"/>
      <c r="X715" s="53"/>
      <c r="Y715" s="53"/>
      <c r="Z715" s="53"/>
      <c r="AA715" s="53"/>
    </row>
    <row r="716" spans="1:27" x14ac:dyDescent="0.25">
      <c r="A716" s="53"/>
      <c r="B716" s="53"/>
      <c r="C716" s="53"/>
      <c r="D716" s="53"/>
      <c r="E716" s="53"/>
      <c r="F716" s="53"/>
      <c r="G716" s="53"/>
      <c r="H716" s="53"/>
      <c r="I716" s="53"/>
      <c r="J716" s="53"/>
      <c r="K716" s="53"/>
      <c r="L716" s="53"/>
      <c r="M716" s="53"/>
      <c r="N716" s="53"/>
      <c r="O716" s="53"/>
      <c r="P716" s="53"/>
      <c r="Q716" s="53"/>
      <c r="R716" s="53"/>
      <c r="S716" s="53"/>
      <c r="T716" s="53"/>
      <c r="U716" s="53"/>
      <c r="V716" s="53"/>
      <c r="W716" s="53"/>
      <c r="X716" s="53"/>
      <c r="Y716" s="53"/>
      <c r="Z716" s="53"/>
      <c r="AA716" s="53"/>
    </row>
    <row r="717" spans="1:27" x14ac:dyDescent="0.25">
      <c r="A717" s="53"/>
      <c r="B717" s="53"/>
      <c r="C717" s="53"/>
      <c r="D717" s="53"/>
      <c r="E717" s="53"/>
      <c r="F717" s="53"/>
      <c r="G717" s="53"/>
      <c r="H717" s="53"/>
      <c r="I717" s="53"/>
      <c r="J717" s="53"/>
      <c r="K717" s="53"/>
      <c r="L717" s="53"/>
      <c r="M717" s="53"/>
      <c r="N717" s="53"/>
      <c r="O717" s="53"/>
      <c r="P717" s="53"/>
      <c r="Q717" s="53"/>
      <c r="R717" s="53"/>
      <c r="S717" s="53"/>
      <c r="T717" s="53"/>
      <c r="U717" s="53"/>
      <c r="V717" s="53"/>
      <c r="W717" s="53"/>
      <c r="X717" s="53"/>
      <c r="Y717" s="53"/>
      <c r="Z717" s="53"/>
      <c r="AA717" s="53"/>
    </row>
    <row r="718" spans="1:27" x14ac:dyDescent="0.25">
      <c r="A718" s="53"/>
      <c r="B718" s="53"/>
      <c r="C718" s="53"/>
      <c r="D718" s="53"/>
      <c r="E718" s="53"/>
      <c r="F718" s="53"/>
      <c r="G718" s="53"/>
      <c r="H718" s="53"/>
      <c r="I718" s="53"/>
      <c r="J718" s="53"/>
      <c r="K718" s="53"/>
      <c r="L718" s="53"/>
      <c r="M718" s="53"/>
      <c r="N718" s="53"/>
      <c r="O718" s="53"/>
      <c r="P718" s="53"/>
      <c r="Q718" s="53"/>
      <c r="R718" s="53"/>
      <c r="S718" s="53"/>
      <c r="T718" s="53"/>
      <c r="U718" s="53"/>
      <c r="V718" s="53"/>
      <c r="W718" s="53"/>
      <c r="X718" s="53"/>
      <c r="Y718" s="53"/>
      <c r="Z718" s="53"/>
      <c r="AA718" s="53"/>
    </row>
    <row r="719" spans="1:27" x14ac:dyDescent="0.25">
      <c r="A719" s="53"/>
      <c r="B719" s="53"/>
      <c r="C719" s="53"/>
      <c r="D719" s="53"/>
      <c r="E719" s="53"/>
      <c r="F719" s="53"/>
      <c r="G719" s="53"/>
      <c r="H719" s="53"/>
      <c r="I719" s="53"/>
      <c r="J719" s="53"/>
      <c r="K719" s="53"/>
      <c r="L719" s="53"/>
      <c r="M719" s="53"/>
      <c r="N719" s="53"/>
      <c r="O719" s="53"/>
      <c r="P719" s="53"/>
      <c r="Q719" s="53"/>
      <c r="R719" s="53"/>
      <c r="S719" s="53"/>
      <c r="T719" s="53"/>
      <c r="U719" s="53"/>
      <c r="V719" s="53"/>
      <c r="W719" s="53"/>
      <c r="X719" s="53"/>
      <c r="Y719" s="53"/>
      <c r="Z719" s="53"/>
      <c r="AA719" s="53"/>
    </row>
    <row r="720" spans="1:27" x14ac:dyDescent="0.25">
      <c r="A720" s="53"/>
      <c r="B720" s="53"/>
      <c r="C720" s="53"/>
      <c r="D720" s="53"/>
      <c r="E720" s="53"/>
      <c r="F720" s="53"/>
      <c r="G720" s="53"/>
      <c r="H720" s="53"/>
      <c r="I720" s="53"/>
      <c r="J720" s="53"/>
      <c r="K720" s="53"/>
      <c r="L720" s="53"/>
      <c r="M720" s="53"/>
      <c r="N720" s="53"/>
      <c r="O720" s="53"/>
      <c r="P720" s="53"/>
      <c r="Q720" s="53"/>
      <c r="R720" s="53"/>
      <c r="S720" s="53"/>
      <c r="T720" s="53"/>
      <c r="U720" s="53"/>
      <c r="V720" s="53"/>
      <c r="W720" s="53"/>
      <c r="X720" s="53"/>
      <c r="Y720" s="53"/>
      <c r="Z720" s="53"/>
      <c r="AA720" s="53"/>
    </row>
    <row r="721" spans="1:27" x14ac:dyDescent="0.25">
      <c r="A721" s="53"/>
      <c r="B721" s="53"/>
      <c r="C721" s="53"/>
      <c r="D721" s="53"/>
      <c r="E721" s="53"/>
      <c r="F721" s="53"/>
      <c r="G721" s="53"/>
      <c r="H721" s="53"/>
      <c r="I721" s="53"/>
      <c r="J721" s="53"/>
      <c r="K721" s="53"/>
      <c r="L721" s="53"/>
      <c r="M721" s="53"/>
      <c r="N721" s="53"/>
      <c r="O721" s="53"/>
      <c r="P721" s="53"/>
      <c r="Q721" s="53"/>
      <c r="R721" s="53"/>
      <c r="S721" s="53"/>
      <c r="T721" s="53"/>
      <c r="U721" s="53"/>
      <c r="V721" s="53"/>
      <c r="W721" s="53"/>
      <c r="X721" s="53"/>
      <c r="Y721" s="53"/>
      <c r="Z721" s="53"/>
      <c r="AA721" s="53"/>
    </row>
    <row r="722" spans="1:27" x14ac:dyDescent="0.25">
      <c r="A722" s="53"/>
      <c r="B722" s="53"/>
      <c r="C722" s="53"/>
      <c r="D722" s="53"/>
      <c r="E722" s="53"/>
      <c r="F722" s="53"/>
      <c r="G722" s="53"/>
      <c r="H722" s="53"/>
      <c r="I722" s="53"/>
      <c r="J722" s="53"/>
      <c r="K722" s="53"/>
      <c r="L722" s="53"/>
      <c r="M722" s="53"/>
      <c r="N722" s="53"/>
      <c r="O722" s="53"/>
      <c r="P722" s="53"/>
      <c r="Q722" s="53"/>
      <c r="R722" s="53"/>
      <c r="S722" s="53"/>
      <c r="T722" s="53"/>
      <c r="U722" s="53"/>
      <c r="V722" s="53"/>
      <c r="W722" s="53"/>
      <c r="X722" s="53"/>
      <c r="Y722" s="53"/>
      <c r="Z722" s="53"/>
      <c r="AA722" s="53"/>
    </row>
    <row r="723" spans="1:27" x14ac:dyDescent="0.25">
      <c r="A723" s="53"/>
      <c r="B723" s="53"/>
      <c r="C723" s="53"/>
      <c r="D723" s="53"/>
      <c r="E723" s="53"/>
      <c r="F723" s="53"/>
      <c r="G723" s="53"/>
      <c r="H723" s="53"/>
      <c r="I723" s="53"/>
      <c r="J723" s="53"/>
      <c r="K723" s="53"/>
      <c r="L723" s="53"/>
      <c r="M723" s="53"/>
      <c r="N723" s="53"/>
      <c r="O723" s="53"/>
      <c r="P723" s="53"/>
      <c r="Q723" s="53"/>
      <c r="R723" s="53"/>
      <c r="S723" s="53"/>
      <c r="T723" s="53"/>
      <c r="U723" s="53"/>
      <c r="V723" s="53"/>
      <c r="W723" s="53"/>
      <c r="X723" s="53"/>
      <c r="Y723" s="53"/>
      <c r="Z723" s="53"/>
      <c r="AA723" s="53"/>
    </row>
    <row r="724" spans="1:27" x14ac:dyDescent="0.25">
      <c r="A724" s="53"/>
      <c r="B724" s="53"/>
      <c r="C724" s="53"/>
      <c r="D724" s="53"/>
      <c r="E724" s="53"/>
      <c r="F724" s="53"/>
      <c r="G724" s="53"/>
      <c r="H724" s="53"/>
      <c r="I724" s="53"/>
      <c r="J724" s="53"/>
      <c r="K724" s="53"/>
      <c r="L724" s="53"/>
      <c r="M724" s="53"/>
      <c r="N724" s="53"/>
      <c r="O724" s="53"/>
      <c r="P724" s="53"/>
      <c r="Q724" s="53"/>
      <c r="R724" s="53"/>
      <c r="S724" s="53"/>
      <c r="T724" s="53"/>
      <c r="U724" s="53"/>
      <c r="V724" s="53"/>
      <c r="W724" s="53"/>
      <c r="X724" s="53"/>
      <c r="Y724" s="53"/>
      <c r="Z724" s="53"/>
      <c r="AA724" s="53"/>
    </row>
    <row r="725" spans="1:27" x14ac:dyDescent="0.25">
      <c r="A725" s="53"/>
      <c r="B725" s="53"/>
      <c r="C725" s="53"/>
      <c r="D725" s="53"/>
      <c r="E725" s="53"/>
      <c r="F725" s="53"/>
      <c r="G725" s="53"/>
      <c r="H725" s="53"/>
      <c r="I725" s="53"/>
      <c r="J725" s="53"/>
      <c r="K725" s="53"/>
      <c r="L725" s="53"/>
      <c r="M725" s="53"/>
      <c r="N725" s="53"/>
      <c r="O725" s="53"/>
      <c r="P725" s="53"/>
      <c r="Q725" s="53"/>
      <c r="R725" s="53"/>
      <c r="S725" s="53"/>
      <c r="T725" s="53"/>
      <c r="U725" s="53"/>
      <c r="V725" s="53"/>
      <c r="W725" s="53"/>
      <c r="X725" s="53"/>
      <c r="Y725" s="53"/>
      <c r="Z725" s="53"/>
      <c r="AA725" s="53"/>
    </row>
    <row r="726" spans="1:27" x14ac:dyDescent="0.25">
      <c r="A726" s="53"/>
      <c r="B726" s="53"/>
      <c r="C726" s="53"/>
      <c r="D726" s="53"/>
      <c r="E726" s="53"/>
      <c r="F726" s="53"/>
      <c r="G726" s="53"/>
      <c r="H726" s="53"/>
      <c r="I726" s="53"/>
      <c r="J726" s="53"/>
      <c r="K726" s="53"/>
      <c r="L726" s="53"/>
      <c r="M726" s="53"/>
      <c r="N726" s="53"/>
      <c r="O726" s="53"/>
      <c r="P726" s="53"/>
      <c r="Q726" s="53"/>
      <c r="R726" s="53"/>
      <c r="S726" s="53"/>
      <c r="T726" s="53"/>
      <c r="U726" s="53"/>
      <c r="V726" s="53"/>
      <c r="W726" s="53"/>
      <c r="X726" s="53"/>
      <c r="Y726" s="53"/>
      <c r="Z726" s="53"/>
      <c r="AA726" s="53"/>
    </row>
    <row r="727" spans="1:27" x14ac:dyDescent="0.25">
      <c r="A727" s="53"/>
      <c r="B727" s="53"/>
      <c r="C727" s="53"/>
      <c r="D727" s="53"/>
      <c r="E727" s="53"/>
      <c r="F727" s="53"/>
      <c r="G727" s="53"/>
      <c r="H727" s="53"/>
      <c r="I727" s="53"/>
      <c r="J727" s="53"/>
      <c r="K727" s="53"/>
      <c r="L727" s="53"/>
      <c r="M727" s="53"/>
      <c r="N727" s="53"/>
      <c r="O727" s="53"/>
      <c r="P727" s="53"/>
      <c r="Q727" s="53"/>
      <c r="R727" s="53"/>
      <c r="S727" s="53"/>
      <c r="T727" s="53"/>
      <c r="U727" s="53"/>
      <c r="V727" s="53"/>
      <c r="W727" s="53"/>
      <c r="X727" s="53"/>
      <c r="Y727" s="53"/>
      <c r="Z727" s="53"/>
      <c r="AA727" s="53"/>
    </row>
    <row r="728" spans="1:27" x14ac:dyDescent="0.25">
      <c r="A728" s="53"/>
      <c r="B728" s="53"/>
      <c r="C728" s="53"/>
      <c r="D728" s="53"/>
      <c r="E728" s="53"/>
      <c r="F728" s="53"/>
      <c r="G728" s="53"/>
      <c r="H728" s="53"/>
      <c r="I728" s="53"/>
      <c r="J728" s="53"/>
      <c r="K728" s="53"/>
      <c r="L728" s="53"/>
      <c r="M728" s="53"/>
      <c r="N728" s="53"/>
      <c r="O728" s="53"/>
      <c r="P728" s="53"/>
      <c r="Q728" s="53"/>
      <c r="R728" s="53"/>
      <c r="S728" s="53"/>
      <c r="T728" s="53"/>
      <c r="U728" s="53"/>
      <c r="V728" s="53"/>
      <c r="W728" s="53"/>
      <c r="X728" s="53"/>
      <c r="Y728" s="53"/>
      <c r="Z728" s="53"/>
      <c r="AA728" s="53"/>
    </row>
    <row r="729" spans="1:27" x14ac:dyDescent="0.25">
      <c r="A729" s="53"/>
      <c r="B729" s="53"/>
      <c r="C729" s="53"/>
      <c r="D729" s="53"/>
      <c r="E729" s="53"/>
      <c r="F729" s="53"/>
      <c r="G729" s="53"/>
      <c r="H729" s="53"/>
      <c r="I729" s="53"/>
      <c r="J729" s="53"/>
      <c r="K729" s="53"/>
      <c r="L729" s="53"/>
      <c r="M729" s="53"/>
      <c r="N729" s="53"/>
      <c r="O729" s="53"/>
      <c r="P729" s="53"/>
      <c r="Q729" s="53"/>
      <c r="R729" s="53"/>
      <c r="S729" s="53"/>
      <c r="T729" s="53"/>
      <c r="U729" s="53"/>
      <c r="V729" s="53"/>
      <c r="W729" s="53"/>
      <c r="X729" s="53"/>
      <c r="Y729" s="53"/>
      <c r="Z729" s="53"/>
      <c r="AA729" s="53"/>
    </row>
    <row r="730" spans="1:27" x14ac:dyDescent="0.25">
      <c r="A730" s="53"/>
      <c r="B730" s="53"/>
      <c r="C730" s="53"/>
      <c r="D730" s="53"/>
      <c r="E730" s="53"/>
      <c r="F730" s="53"/>
      <c r="G730" s="53"/>
      <c r="H730" s="53"/>
      <c r="I730" s="53"/>
      <c r="J730" s="53"/>
      <c r="K730" s="53"/>
      <c r="L730" s="53"/>
      <c r="M730" s="53"/>
      <c r="N730" s="53"/>
      <c r="O730" s="53"/>
      <c r="P730" s="53"/>
      <c r="Q730" s="53"/>
      <c r="R730" s="53"/>
      <c r="S730" s="53"/>
      <c r="T730" s="53"/>
      <c r="U730" s="53"/>
      <c r="V730" s="53"/>
      <c r="W730" s="53"/>
      <c r="X730" s="53"/>
      <c r="Y730" s="53"/>
      <c r="Z730" s="53"/>
      <c r="AA730" s="53"/>
    </row>
    <row r="731" spans="1:27" x14ac:dyDescent="0.25">
      <c r="A731" s="53"/>
      <c r="B731" s="53"/>
      <c r="C731" s="53"/>
      <c r="D731" s="53"/>
      <c r="E731" s="53"/>
      <c r="F731" s="53"/>
      <c r="G731" s="53"/>
      <c r="H731" s="53"/>
      <c r="I731" s="53"/>
      <c r="J731" s="53"/>
      <c r="K731" s="53"/>
      <c r="L731" s="53"/>
      <c r="M731" s="53"/>
      <c r="N731" s="53"/>
      <c r="O731" s="53"/>
      <c r="P731" s="53"/>
      <c r="Q731" s="53"/>
      <c r="R731" s="53"/>
      <c r="S731" s="53"/>
      <c r="T731" s="53"/>
      <c r="U731" s="53"/>
      <c r="V731" s="53"/>
      <c r="W731" s="53"/>
      <c r="X731" s="53"/>
      <c r="Y731" s="53"/>
      <c r="Z731" s="53"/>
      <c r="AA731" s="53"/>
    </row>
    <row r="732" spans="1:27" x14ac:dyDescent="0.25">
      <c r="A732" s="53"/>
      <c r="B732" s="53"/>
      <c r="C732" s="53"/>
      <c r="D732" s="53"/>
      <c r="E732" s="53"/>
      <c r="F732" s="53"/>
      <c r="G732" s="53"/>
      <c r="H732" s="53"/>
      <c r="I732" s="53"/>
      <c r="J732" s="53"/>
      <c r="K732" s="53"/>
      <c r="L732" s="53"/>
      <c r="M732" s="53"/>
      <c r="N732" s="53"/>
      <c r="O732" s="53"/>
      <c r="P732" s="53"/>
      <c r="Q732" s="53"/>
      <c r="R732" s="53"/>
      <c r="S732" s="53"/>
      <c r="T732" s="53"/>
      <c r="U732" s="53"/>
      <c r="V732" s="53"/>
      <c r="W732" s="53"/>
      <c r="X732" s="53"/>
      <c r="Y732" s="53"/>
      <c r="Z732" s="53"/>
      <c r="AA732" s="53"/>
    </row>
    <row r="733" spans="1:27" x14ac:dyDescent="0.25">
      <c r="A733" s="53"/>
      <c r="B733" s="53"/>
      <c r="C733" s="53"/>
      <c r="D733" s="53"/>
      <c r="E733" s="53"/>
      <c r="F733" s="53"/>
      <c r="G733" s="53"/>
      <c r="H733" s="53"/>
      <c r="I733" s="53"/>
      <c r="J733" s="53"/>
      <c r="K733" s="53"/>
      <c r="L733" s="53"/>
      <c r="M733" s="53"/>
      <c r="N733" s="53"/>
      <c r="O733" s="53"/>
      <c r="P733" s="53"/>
      <c r="Q733" s="53"/>
      <c r="R733" s="53"/>
      <c r="S733" s="53"/>
      <c r="T733" s="53"/>
      <c r="U733" s="53"/>
      <c r="V733" s="53"/>
      <c r="W733" s="53"/>
      <c r="X733" s="53"/>
      <c r="Y733" s="53"/>
      <c r="Z733" s="53"/>
      <c r="AA733" s="53"/>
    </row>
    <row r="734" spans="1:27" x14ac:dyDescent="0.25">
      <c r="A734" s="53"/>
      <c r="B734" s="53"/>
      <c r="C734" s="53"/>
      <c r="D734" s="53"/>
      <c r="E734" s="53"/>
      <c r="F734" s="53"/>
      <c r="G734" s="53"/>
      <c r="H734" s="53"/>
      <c r="I734" s="53"/>
      <c r="J734" s="53"/>
      <c r="K734" s="53"/>
      <c r="L734" s="53"/>
      <c r="M734" s="53"/>
      <c r="N734" s="53"/>
      <c r="O734" s="53"/>
      <c r="P734" s="53"/>
      <c r="Q734" s="53"/>
      <c r="R734" s="53"/>
      <c r="S734" s="53"/>
      <c r="T734" s="53"/>
      <c r="U734" s="53"/>
      <c r="V734" s="53"/>
      <c r="W734" s="53"/>
      <c r="X734" s="53"/>
      <c r="Y734" s="53"/>
      <c r="Z734" s="53"/>
      <c r="AA734" s="53"/>
    </row>
    <row r="735" spans="1:27" x14ac:dyDescent="0.25">
      <c r="A735" s="53"/>
      <c r="B735" s="53"/>
      <c r="C735" s="53"/>
      <c r="D735" s="53"/>
      <c r="E735" s="53"/>
      <c r="F735" s="53"/>
      <c r="G735" s="53"/>
      <c r="H735" s="53"/>
      <c r="I735" s="53"/>
      <c r="J735" s="53"/>
      <c r="K735" s="53"/>
      <c r="L735" s="53"/>
      <c r="M735" s="53"/>
      <c r="N735" s="53"/>
      <c r="O735" s="53"/>
      <c r="P735" s="53"/>
      <c r="Q735" s="53"/>
      <c r="R735" s="53"/>
      <c r="S735" s="53"/>
      <c r="T735" s="53"/>
      <c r="U735" s="53"/>
      <c r="V735" s="53"/>
      <c r="W735" s="53"/>
      <c r="X735" s="53"/>
      <c r="Y735" s="53"/>
      <c r="Z735" s="53"/>
      <c r="AA735" s="53"/>
    </row>
    <row r="736" spans="1:27" x14ac:dyDescent="0.25">
      <c r="A736" s="53"/>
      <c r="B736" s="53"/>
      <c r="C736" s="53"/>
      <c r="D736" s="53"/>
      <c r="E736" s="53"/>
      <c r="F736" s="53"/>
      <c r="G736" s="53"/>
      <c r="H736" s="53"/>
      <c r="I736" s="53"/>
      <c r="J736" s="53"/>
      <c r="K736" s="53"/>
      <c r="L736" s="53"/>
      <c r="M736" s="53"/>
      <c r="N736" s="53"/>
      <c r="O736" s="53"/>
      <c r="P736" s="53"/>
      <c r="Q736" s="53"/>
      <c r="R736" s="53"/>
      <c r="S736" s="53"/>
      <c r="T736" s="53"/>
      <c r="U736" s="53"/>
      <c r="V736" s="53"/>
      <c r="W736" s="53"/>
      <c r="X736" s="53"/>
      <c r="Y736" s="53"/>
      <c r="Z736" s="53"/>
      <c r="AA736" s="53"/>
    </row>
    <row r="737" spans="1:27" x14ac:dyDescent="0.25">
      <c r="A737" s="53"/>
      <c r="B737" s="53"/>
      <c r="C737" s="53"/>
      <c r="D737" s="53"/>
      <c r="E737" s="53"/>
      <c r="F737" s="53"/>
      <c r="G737" s="53"/>
      <c r="H737" s="53"/>
      <c r="I737" s="53"/>
      <c r="J737" s="53"/>
      <c r="K737" s="53"/>
      <c r="L737" s="53"/>
      <c r="M737" s="53"/>
      <c r="N737" s="53"/>
      <c r="O737" s="53"/>
      <c r="P737" s="53"/>
      <c r="Q737" s="53"/>
      <c r="R737" s="53"/>
      <c r="S737" s="53"/>
      <c r="T737" s="53"/>
      <c r="U737" s="53"/>
      <c r="V737" s="53"/>
      <c r="W737" s="53"/>
      <c r="X737" s="53"/>
      <c r="Y737" s="53"/>
      <c r="Z737" s="53"/>
      <c r="AA737" s="53"/>
    </row>
    <row r="738" spans="1:27" x14ac:dyDescent="0.25">
      <c r="A738" s="53"/>
      <c r="B738" s="53"/>
      <c r="C738" s="53"/>
      <c r="D738" s="53"/>
      <c r="E738" s="53"/>
      <c r="F738" s="53"/>
      <c r="G738" s="53"/>
      <c r="H738" s="53"/>
      <c r="I738" s="53"/>
      <c r="J738" s="53"/>
      <c r="K738" s="53"/>
      <c r="L738" s="53"/>
      <c r="M738" s="53"/>
      <c r="N738" s="53"/>
      <c r="O738" s="53"/>
      <c r="P738" s="53"/>
      <c r="Q738" s="53"/>
      <c r="R738" s="53"/>
      <c r="S738" s="53"/>
      <c r="T738" s="53"/>
      <c r="U738" s="53"/>
      <c r="V738" s="53"/>
      <c r="W738" s="53"/>
      <c r="X738" s="53"/>
      <c r="Y738" s="53"/>
      <c r="Z738" s="53"/>
      <c r="AA738" s="53"/>
    </row>
    <row r="739" spans="1:27" x14ac:dyDescent="0.25">
      <c r="A739" s="53"/>
      <c r="B739" s="53"/>
      <c r="C739" s="53"/>
      <c r="D739" s="53"/>
      <c r="E739" s="53"/>
      <c r="F739" s="53"/>
      <c r="G739" s="53"/>
      <c r="H739" s="53"/>
      <c r="I739" s="53"/>
      <c r="J739" s="53"/>
      <c r="K739" s="53"/>
      <c r="L739" s="53"/>
      <c r="M739" s="53"/>
      <c r="N739" s="53"/>
      <c r="O739" s="53"/>
      <c r="P739" s="53"/>
      <c r="Q739" s="53"/>
      <c r="R739" s="53"/>
      <c r="S739" s="53"/>
      <c r="T739" s="53"/>
      <c r="U739" s="53"/>
      <c r="V739" s="53"/>
      <c r="W739" s="53"/>
      <c r="X739" s="53"/>
      <c r="Y739" s="53"/>
      <c r="Z739" s="53"/>
      <c r="AA739" s="53"/>
    </row>
    <row r="740" spans="1:27" x14ac:dyDescent="0.25">
      <c r="A740" s="53"/>
      <c r="B740" s="53"/>
      <c r="C740" s="53"/>
      <c r="D740" s="53"/>
      <c r="E740" s="53"/>
      <c r="F740" s="53"/>
      <c r="G740" s="53"/>
      <c r="H740" s="53"/>
      <c r="I740" s="53"/>
      <c r="J740" s="53"/>
      <c r="K740" s="53"/>
      <c r="L740" s="53"/>
      <c r="M740" s="53"/>
      <c r="N740" s="53"/>
      <c r="O740" s="53"/>
      <c r="P740" s="53"/>
      <c r="Q740" s="53"/>
      <c r="R740" s="53"/>
      <c r="S740" s="53"/>
      <c r="T740" s="53"/>
      <c r="U740" s="53"/>
      <c r="V740" s="53"/>
      <c r="W740" s="53"/>
      <c r="X740" s="53"/>
      <c r="Y740" s="53"/>
      <c r="Z740" s="53"/>
      <c r="AA740" s="53"/>
    </row>
    <row r="741" spans="1:27" x14ac:dyDescent="0.25">
      <c r="A741" s="53"/>
      <c r="B741" s="53"/>
      <c r="C741" s="53"/>
      <c r="D741" s="53"/>
      <c r="E741" s="53"/>
      <c r="F741" s="53"/>
      <c r="G741" s="53"/>
      <c r="H741" s="53"/>
      <c r="I741" s="53"/>
      <c r="J741" s="53"/>
      <c r="K741" s="53"/>
      <c r="L741" s="53"/>
      <c r="M741" s="53"/>
      <c r="N741" s="53"/>
      <c r="O741" s="53"/>
      <c r="P741" s="53"/>
      <c r="Q741" s="53"/>
      <c r="R741" s="53"/>
      <c r="S741" s="53"/>
      <c r="T741" s="53"/>
      <c r="U741" s="53"/>
      <c r="V741" s="53"/>
      <c r="W741" s="53"/>
      <c r="X741" s="53"/>
      <c r="Y741" s="53"/>
      <c r="Z741" s="53"/>
      <c r="AA741" s="53"/>
    </row>
    <row r="742" spans="1:27" x14ac:dyDescent="0.25">
      <c r="A742" s="53"/>
      <c r="B742" s="53"/>
      <c r="C742" s="53"/>
      <c r="D742" s="53"/>
      <c r="E742" s="53"/>
      <c r="F742" s="53"/>
      <c r="G742" s="53"/>
      <c r="H742" s="53"/>
      <c r="I742" s="53"/>
      <c r="J742" s="53"/>
      <c r="K742" s="53"/>
      <c r="L742" s="53"/>
      <c r="M742" s="53"/>
      <c r="N742" s="53"/>
      <c r="O742" s="53"/>
      <c r="P742" s="53"/>
      <c r="Q742" s="53"/>
      <c r="R742" s="53"/>
      <c r="S742" s="53"/>
      <c r="T742" s="53"/>
      <c r="U742" s="53"/>
      <c r="V742" s="53"/>
      <c r="W742" s="53"/>
      <c r="X742" s="53"/>
      <c r="Y742" s="53"/>
      <c r="Z742" s="53"/>
      <c r="AA742" s="53"/>
    </row>
    <row r="743" spans="1:27" x14ac:dyDescent="0.25">
      <c r="A743" s="53"/>
      <c r="B743" s="53"/>
      <c r="C743" s="53"/>
      <c r="D743" s="53"/>
      <c r="E743" s="53"/>
      <c r="F743" s="53"/>
      <c r="G743" s="53"/>
      <c r="H743" s="53"/>
      <c r="I743" s="53"/>
      <c r="J743" s="53"/>
      <c r="K743" s="53"/>
      <c r="L743" s="53"/>
      <c r="M743" s="53"/>
      <c r="N743" s="53"/>
      <c r="O743" s="53"/>
      <c r="P743" s="53"/>
      <c r="Q743" s="53"/>
      <c r="R743" s="53"/>
      <c r="S743" s="53"/>
      <c r="T743" s="53"/>
      <c r="U743" s="53"/>
      <c r="V743" s="53"/>
      <c r="W743" s="53"/>
      <c r="X743" s="53"/>
      <c r="Y743" s="53"/>
      <c r="Z743" s="53"/>
      <c r="AA743" s="53"/>
    </row>
    <row r="744" spans="1:27" x14ac:dyDescent="0.25">
      <c r="A744" s="53"/>
      <c r="B744" s="53"/>
      <c r="C744" s="53"/>
      <c r="D744" s="53"/>
      <c r="E744" s="53"/>
      <c r="F744" s="53"/>
      <c r="G744" s="53"/>
      <c r="H744" s="53"/>
      <c r="I744" s="53"/>
      <c r="J744" s="53"/>
      <c r="K744" s="53"/>
      <c r="L744" s="53"/>
      <c r="M744" s="53"/>
      <c r="N744" s="53"/>
      <c r="O744" s="53"/>
      <c r="P744" s="53"/>
      <c r="Q744" s="53"/>
      <c r="R744" s="53"/>
      <c r="S744" s="53"/>
      <c r="T744" s="53"/>
      <c r="U744" s="53"/>
      <c r="V744" s="53"/>
      <c r="W744" s="53"/>
      <c r="X744" s="53"/>
      <c r="Y744" s="53"/>
      <c r="Z744" s="53"/>
      <c r="AA744" s="53"/>
    </row>
    <row r="745" spans="1:27" x14ac:dyDescent="0.25">
      <c r="A745" s="53"/>
      <c r="B745" s="53"/>
      <c r="C745" s="53"/>
      <c r="D745" s="53"/>
      <c r="E745" s="53"/>
      <c r="F745" s="53"/>
      <c r="G745" s="53"/>
      <c r="H745" s="53"/>
      <c r="I745" s="53"/>
      <c r="J745" s="53"/>
      <c r="K745" s="53"/>
      <c r="L745" s="53"/>
      <c r="M745" s="53"/>
      <c r="N745" s="53"/>
      <c r="O745" s="53"/>
      <c r="P745" s="53"/>
      <c r="Q745" s="53"/>
      <c r="R745" s="53"/>
      <c r="S745" s="53"/>
      <c r="T745" s="53"/>
      <c r="U745" s="53"/>
      <c r="V745" s="53"/>
      <c r="W745" s="53"/>
      <c r="X745" s="53"/>
      <c r="Y745" s="53"/>
      <c r="Z745" s="53"/>
      <c r="AA745" s="53"/>
    </row>
    <row r="746" spans="1:27" x14ac:dyDescent="0.25">
      <c r="A746" s="53"/>
      <c r="B746" s="53"/>
      <c r="C746" s="53"/>
      <c r="D746" s="53"/>
      <c r="E746" s="53"/>
      <c r="F746" s="53"/>
      <c r="G746" s="53"/>
      <c r="H746" s="53"/>
      <c r="I746" s="53"/>
      <c r="J746" s="53"/>
      <c r="K746" s="53"/>
      <c r="L746" s="53"/>
      <c r="M746" s="53"/>
      <c r="N746" s="53"/>
      <c r="O746" s="53"/>
      <c r="P746" s="53"/>
      <c r="Q746" s="53"/>
      <c r="R746" s="53"/>
      <c r="S746" s="53"/>
      <c r="T746" s="53"/>
      <c r="U746" s="53"/>
      <c r="V746" s="53"/>
      <c r="W746" s="53"/>
      <c r="X746" s="53"/>
      <c r="Y746" s="53"/>
      <c r="Z746" s="53"/>
      <c r="AA746" s="53"/>
    </row>
    <row r="747" spans="1:27" x14ac:dyDescent="0.25">
      <c r="A747" s="53"/>
      <c r="B747" s="53"/>
      <c r="C747" s="53"/>
      <c r="D747" s="53"/>
      <c r="E747" s="53"/>
      <c r="F747" s="53"/>
      <c r="G747" s="53"/>
      <c r="H747" s="53"/>
      <c r="I747" s="53"/>
      <c r="J747" s="53"/>
      <c r="K747" s="53"/>
      <c r="L747" s="53"/>
      <c r="M747" s="53"/>
      <c r="N747" s="53"/>
      <c r="O747" s="53"/>
      <c r="P747" s="53"/>
      <c r="Q747" s="53"/>
      <c r="R747" s="53"/>
      <c r="S747" s="53"/>
      <c r="T747" s="53"/>
      <c r="U747" s="53"/>
      <c r="V747" s="53"/>
      <c r="W747" s="53"/>
      <c r="X747" s="53"/>
      <c r="Y747" s="53"/>
      <c r="Z747" s="53"/>
      <c r="AA747" s="53"/>
    </row>
    <row r="748" spans="1:27" x14ac:dyDescent="0.25">
      <c r="A748" s="53"/>
      <c r="B748" s="53"/>
      <c r="C748" s="53"/>
      <c r="D748" s="53"/>
      <c r="E748" s="53"/>
      <c r="F748" s="53"/>
      <c r="G748" s="53"/>
      <c r="H748" s="53"/>
      <c r="I748" s="53"/>
      <c r="J748" s="53"/>
      <c r="K748" s="53"/>
      <c r="L748" s="53"/>
      <c r="M748" s="53"/>
      <c r="N748" s="53"/>
      <c r="O748" s="53"/>
      <c r="P748" s="53"/>
      <c r="Q748" s="53"/>
      <c r="R748" s="53"/>
      <c r="S748" s="53"/>
      <c r="T748" s="53"/>
      <c r="U748" s="53"/>
      <c r="V748" s="53"/>
      <c r="W748" s="53"/>
      <c r="X748" s="53"/>
      <c r="Y748" s="53"/>
      <c r="Z748" s="53"/>
      <c r="AA748" s="53"/>
    </row>
    <row r="749" spans="1:27" x14ac:dyDescent="0.25">
      <c r="A749" s="53"/>
      <c r="B749" s="53"/>
      <c r="C749" s="53"/>
      <c r="D749" s="53"/>
      <c r="E749" s="53"/>
      <c r="F749" s="53"/>
      <c r="G749" s="53"/>
      <c r="H749" s="53"/>
      <c r="I749" s="53"/>
      <c r="J749" s="53"/>
      <c r="K749" s="53"/>
      <c r="L749" s="53"/>
      <c r="M749" s="53"/>
      <c r="N749" s="53"/>
      <c r="O749" s="53"/>
      <c r="P749" s="53"/>
      <c r="Q749" s="53"/>
      <c r="R749" s="53"/>
      <c r="S749" s="53"/>
      <c r="T749" s="53"/>
      <c r="U749" s="53"/>
      <c r="V749" s="53"/>
      <c r="W749" s="53"/>
      <c r="X749" s="53"/>
      <c r="Y749" s="53"/>
      <c r="Z749" s="53"/>
      <c r="AA749" s="53"/>
    </row>
    <row r="750" spans="1:27" x14ac:dyDescent="0.25">
      <c r="A750" s="53"/>
      <c r="B750" s="53"/>
      <c r="C750" s="53"/>
      <c r="D750" s="53"/>
      <c r="E750" s="53"/>
      <c r="F750" s="53"/>
      <c r="G750" s="53"/>
      <c r="H750" s="53"/>
      <c r="I750" s="53"/>
      <c r="J750" s="53"/>
      <c r="K750" s="53"/>
      <c r="L750" s="53"/>
      <c r="M750" s="53"/>
      <c r="N750" s="53"/>
      <c r="O750" s="53"/>
      <c r="P750" s="53"/>
      <c r="Q750" s="53"/>
      <c r="R750" s="53"/>
      <c r="S750" s="53"/>
      <c r="T750" s="53"/>
      <c r="U750" s="53"/>
      <c r="V750" s="53"/>
      <c r="W750" s="53"/>
      <c r="X750" s="53"/>
      <c r="Y750" s="53"/>
      <c r="Z750" s="53"/>
      <c r="AA750" s="53"/>
    </row>
    <row r="751" spans="1:27" x14ac:dyDescent="0.25">
      <c r="A751" s="53"/>
      <c r="B751" s="53"/>
      <c r="C751" s="53"/>
      <c r="D751" s="53"/>
      <c r="E751" s="53"/>
      <c r="F751" s="53"/>
      <c r="G751" s="53"/>
      <c r="H751" s="53"/>
      <c r="I751" s="53"/>
      <c r="J751" s="53"/>
      <c r="K751" s="53"/>
      <c r="L751" s="53"/>
      <c r="M751" s="53"/>
      <c r="N751" s="53"/>
      <c r="O751" s="53"/>
      <c r="P751" s="53"/>
      <c r="Q751" s="53"/>
      <c r="R751" s="53"/>
      <c r="S751" s="53"/>
      <c r="T751" s="53"/>
      <c r="U751" s="53"/>
      <c r="V751" s="53"/>
      <c r="W751" s="53"/>
      <c r="X751" s="53"/>
      <c r="Y751" s="53"/>
      <c r="Z751" s="53"/>
      <c r="AA751" s="53"/>
    </row>
    <row r="752" spans="1:27" x14ac:dyDescent="0.25">
      <c r="A752" s="53"/>
      <c r="B752" s="53"/>
      <c r="C752" s="53"/>
      <c r="D752" s="53"/>
      <c r="E752" s="53"/>
      <c r="F752" s="53"/>
      <c r="G752" s="53"/>
      <c r="H752" s="53"/>
      <c r="I752" s="53"/>
      <c r="J752" s="53"/>
      <c r="K752" s="53"/>
      <c r="L752" s="53"/>
      <c r="M752" s="53"/>
      <c r="N752" s="53"/>
      <c r="O752" s="53"/>
      <c r="P752" s="53"/>
      <c r="Q752" s="53"/>
      <c r="R752" s="53"/>
      <c r="S752" s="53"/>
      <c r="T752" s="53"/>
      <c r="U752" s="53"/>
      <c r="V752" s="53"/>
      <c r="W752" s="53"/>
      <c r="X752" s="53"/>
      <c r="Y752" s="53"/>
      <c r="Z752" s="53"/>
      <c r="AA752" s="53"/>
    </row>
    <row r="753" spans="1:27" x14ac:dyDescent="0.25">
      <c r="A753" s="53"/>
      <c r="B753" s="53"/>
      <c r="C753" s="53"/>
      <c r="D753" s="53"/>
      <c r="E753" s="53"/>
      <c r="F753" s="53"/>
      <c r="G753" s="53"/>
      <c r="H753" s="53"/>
      <c r="I753" s="53"/>
      <c r="J753" s="53"/>
      <c r="K753" s="53"/>
      <c r="L753" s="53"/>
      <c r="M753" s="53"/>
      <c r="N753" s="53"/>
      <c r="O753" s="53"/>
      <c r="P753" s="53"/>
      <c r="Q753" s="53"/>
      <c r="R753" s="53"/>
      <c r="S753" s="53"/>
      <c r="T753" s="53"/>
      <c r="U753" s="53"/>
      <c r="V753" s="53"/>
      <c r="W753" s="53"/>
      <c r="X753" s="53"/>
      <c r="Y753" s="53"/>
      <c r="Z753" s="53"/>
      <c r="AA753" s="53"/>
    </row>
    <row r="754" spans="1:27" x14ac:dyDescent="0.25">
      <c r="A754" s="53"/>
      <c r="B754" s="53"/>
      <c r="C754" s="53"/>
      <c r="D754" s="53"/>
      <c r="E754" s="53"/>
      <c r="F754" s="53"/>
      <c r="G754" s="53"/>
      <c r="H754" s="53"/>
      <c r="I754" s="53"/>
      <c r="J754" s="53"/>
      <c r="K754" s="53"/>
      <c r="L754" s="53"/>
      <c r="M754" s="53"/>
      <c r="N754" s="53"/>
      <c r="O754" s="53"/>
      <c r="P754" s="53"/>
      <c r="Q754" s="53"/>
      <c r="R754" s="53"/>
      <c r="S754" s="53"/>
      <c r="T754" s="53"/>
      <c r="U754" s="53"/>
      <c r="V754" s="53"/>
      <c r="W754" s="53"/>
      <c r="X754" s="53"/>
      <c r="Y754" s="53"/>
      <c r="Z754" s="53"/>
      <c r="AA754" s="53"/>
    </row>
    <row r="755" spans="1:27" x14ac:dyDescent="0.25">
      <c r="A755" s="53"/>
      <c r="B755" s="53"/>
      <c r="C755" s="53"/>
      <c r="D755" s="53"/>
      <c r="E755" s="53"/>
      <c r="F755" s="53"/>
      <c r="G755" s="53"/>
      <c r="H755" s="53"/>
      <c r="I755" s="53"/>
      <c r="J755" s="53"/>
      <c r="K755" s="53"/>
      <c r="L755" s="53"/>
      <c r="M755" s="53"/>
      <c r="N755" s="53"/>
      <c r="O755" s="53"/>
      <c r="P755" s="53"/>
      <c r="Q755" s="53"/>
      <c r="R755" s="53"/>
      <c r="S755" s="53"/>
      <c r="T755" s="53"/>
      <c r="U755" s="53"/>
      <c r="V755" s="53"/>
      <c r="W755" s="53"/>
      <c r="X755" s="53"/>
      <c r="Y755" s="53"/>
      <c r="Z755" s="53"/>
      <c r="AA755" s="53"/>
    </row>
    <row r="756" spans="1:27" x14ac:dyDescent="0.25">
      <c r="A756" s="53"/>
      <c r="B756" s="53"/>
      <c r="C756" s="53"/>
      <c r="D756" s="53"/>
      <c r="E756" s="53"/>
      <c r="F756" s="53"/>
      <c r="G756" s="53"/>
      <c r="H756" s="53"/>
      <c r="I756" s="53"/>
      <c r="J756" s="53"/>
      <c r="K756" s="53"/>
      <c r="L756" s="53"/>
      <c r="M756" s="53"/>
      <c r="N756" s="53"/>
      <c r="O756" s="53"/>
      <c r="P756" s="53"/>
      <c r="Q756" s="53"/>
      <c r="R756" s="53"/>
      <c r="S756" s="53"/>
      <c r="T756" s="53"/>
      <c r="U756" s="53"/>
      <c r="V756" s="53"/>
      <c r="W756" s="53"/>
      <c r="X756" s="53"/>
      <c r="Y756" s="53"/>
      <c r="Z756" s="53"/>
      <c r="AA756" s="53"/>
    </row>
    <row r="757" spans="1:27" x14ac:dyDescent="0.25">
      <c r="A757" s="53"/>
      <c r="B757" s="53"/>
      <c r="C757" s="53"/>
      <c r="D757" s="53"/>
      <c r="E757" s="53"/>
      <c r="F757" s="53"/>
      <c r="G757" s="53"/>
      <c r="H757" s="53"/>
      <c r="I757" s="53"/>
      <c r="J757" s="53"/>
      <c r="K757" s="53"/>
      <c r="L757" s="53"/>
      <c r="M757" s="53"/>
      <c r="N757" s="53"/>
      <c r="O757" s="53"/>
      <c r="P757" s="53"/>
      <c r="Q757" s="53"/>
      <c r="R757" s="53"/>
      <c r="S757" s="53"/>
      <c r="T757" s="53"/>
      <c r="U757" s="53"/>
      <c r="V757" s="53"/>
      <c r="W757" s="53"/>
      <c r="X757" s="53"/>
      <c r="Y757" s="53"/>
      <c r="Z757" s="53"/>
      <c r="AA757" s="53"/>
    </row>
    <row r="758" spans="1:27" x14ac:dyDescent="0.25">
      <c r="A758" s="53"/>
      <c r="B758" s="53"/>
      <c r="C758" s="53"/>
      <c r="D758" s="53"/>
      <c r="E758" s="53"/>
      <c r="F758" s="53"/>
      <c r="G758" s="53"/>
      <c r="H758" s="53"/>
      <c r="I758" s="53"/>
      <c r="J758" s="53"/>
      <c r="K758" s="53"/>
      <c r="L758" s="53"/>
      <c r="M758" s="53"/>
      <c r="N758" s="53"/>
      <c r="O758" s="53"/>
      <c r="P758" s="53"/>
      <c r="Q758" s="53"/>
      <c r="R758" s="53"/>
      <c r="S758" s="53"/>
      <c r="T758" s="53"/>
      <c r="U758" s="53"/>
      <c r="V758" s="53"/>
      <c r="W758" s="53"/>
      <c r="X758" s="53"/>
      <c r="Y758" s="53"/>
      <c r="Z758" s="53"/>
      <c r="AA758" s="53"/>
    </row>
    <row r="759" spans="1:27" x14ac:dyDescent="0.25">
      <c r="A759" s="53"/>
      <c r="B759" s="53"/>
      <c r="C759" s="53"/>
      <c r="D759" s="53"/>
      <c r="E759" s="53"/>
      <c r="F759" s="53"/>
      <c r="G759" s="53"/>
      <c r="H759" s="53"/>
      <c r="I759" s="53"/>
      <c r="J759" s="53"/>
      <c r="K759" s="53"/>
      <c r="L759" s="53"/>
      <c r="M759" s="53"/>
      <c r="N759" s="53"/>
      <c r="O759" s="53"/>
      <c r="P759" s="53"/>
      <c r="Q759" s="53"/>
      <c r="R759" s="53"/>
      <c r="S759" s="53"/>
      <c r="T759" s="53"/>
      <c r="U759" s="53"/>
      <c r="V759" s="53"/>
      <c r="W759" s="53"/>
      <c r="X759" s="53"/>
      <c r="Y759" s="53"/>
      <c r="Z759" s="53"/>
      <c r="AA759" s="53"/>
    </row>
    <row r="760" spans="1:27" x14ac:dyDescent="0.25">
      <c r="A760" s="53"/>
      <c r="B760" s="53"/>
      <c r="C760" s="53"/>
      <c r="D760" s="53"/>
      <c r="E760" s="53"/>
      <c r="F760" s="53"/>
      <c r="G760" s="53"/>
      <c r="H760" s="53"/>
      <c r="I760" s="53"/>
      <c r="J760" s="53"/>
      <c r="K760" s="53"/>
      <c r="L760" s="53"/>
      <c r="M760" s="53"/>
      <c r="N760" s="53"/>
      <c r="O760" s="53"/>
      <c r="P760" s="53"/>
      <c r="Q760" s="53"/>
      <c r="R760" s="53"/>
      <c r="S760" s="53"/>
      <c r="T760" s="53"/>
      <c r="U760" s="53"/>
      <c r="V760" s="53"/>
      <c r="W760" s="53"/>
      <c r="X760" s="53"/>
      <c r="Y760" s="53"/>
      <c r="Z760" s="53"/>
      <c r="AA760" s="53"/>
    </row>
    <row r="761" spans="1:27" x14ac:dyDescent="0.25">
      <c r="A761" s="53"/>
      <c r="B761" s="53"/>
      <c r="C761" s="53"/>
      <c r="D761" s="53"/>
      <c r="E761" s="53"/>
      <c r="F761" s="53"/>
      <c r="G761" s="53"/>
      <c r="H761" s="53"/>
      <c r="I761" s="53"/>
      <c r="J761" s="53"/>
      <c r="K761" s="53"/>
      <c r="L761" s="53"/>
      <c r="M761" s="53"/>
      <c r="N761" s="53"/>
      <c r="O761" s="53"/>
      <c r="P761" s="53"/>
      <c r="Q761" s="53"/>
      <c r="R761" s="53"/>
      <c r="S761" s="53"/>
      <c r="T761" s="53"/>
      <c r="U761" s="53"/>
      <c r="V761" s="53"/>
      <c r="W761" s="53"/>
      <c r="X761" s="53"/>
      <c r="Y761" s="53"/>
      <c r="Z761" s="53"/>
      <c r="AA761" s="53"/>
    </row>
    <row r="762" spans="1:27" x14ac:dyDescent="0.25">
      <c r="A762" s="53"/>
      <c r="B762" s="53"/>
      <c r="C762" s="53"/>
      <c r="D762" s="53"/>
      <c r="E762" s="53"/>
      <c r="F762" s="53"/>
      <c r="G762" s="53"/>
      <c r="H762" s="53"/>
      <c r="I762" s="53"/>
      <c r="J762" s="53"/>
      <c r="K762" s="53"/>
      <c r="L762" s="53"/>
      <c r="M762" s="53"/>
      <c r="N762" s="53"/>
      <c r="O762" s="53"/>
      <c r="P762" s="53"/>
      <c r="Q762" s="53"/>
      <c r="R762" s="53"/>
      <c r="S762" s="53"/>
      <c r="T762" s="53"/>
      <c r="U762" s="53"/>
      <c r="V762" s="53"/>
      <c r="W762" s="53"/>
      <c r="X762" s="53"/>
      <c r="Y762" s="53"/>
      <c r="Z762" s="53"/>
      <c r="AA762" s="53"/>
    </row>
    <row r="763" spans="1:27" x14ac:dyDescent="0.25">
      <c r="A763" s="53"/>
      <c r="B763" s="53"/>
      <c r="C763" s="53"/>
      <c r="D763" s="53"/>
      <c r="E763" s="53"/>
      <c r="F763" s="53"/>
      <c r="G763" s="53"/>
      <c r="H763" s="53"/>
      <c r="I763" s="53"/>
      <c r="J763" s="53"/>
      <c r="K763" s="53"/>
      <c r="L763" s="53"/>
      <c r="M763" s="53"/>
      <c r="N763" s="53"/>
      <c r="O763" s="53"/>
      <c r="P763" s="53"/>
      <c r="Q763" s="53"/>
      <c r="R763" s="53"/>
      <c r="S763" s="53"/>
      <c r="T763" s="53"/>
      <c r="U763" s="53"/>
      <c r="V763" s="53"/>
      <c r="W763" s="53"/>
      <c r="X763" s="53"/>
      <c r="Y763" s="53"/>
      <c r="Z763" s="53"/>
      <c r="AA763" s="53"/>
    </row>
    <row r="764" spans="1:27" x14ac:dyDescent="0.25">
      <c r="A764" s="53"/>
      <c r="B764" s="53"/>
      <c r="C764" s="53"/>
      <c r="D764" s="53"/>
      <c r="E764" s="53"/>
      <c r="F764" s="53"/>
      <c r="G764" s="53"/>
      <c r="H764" s="53"/>
      <c r="I764" s="53"/>
      <c r="J764" s="53"/>
      <c r="K764" s="53"/>
      <c r="L764" s="53"/>
      <c r="M764" s="53"/>
      <c r="N764" s="53"/>
      <c r="O764" s="53"/>
      <c r="P764" s="53"/>
      <c r="Q764" s="53"/>
      <c r="R764" s="53"/>
      <c r="S764" s="53"/>
      <c r="T764" s="53"/>
      <c r="U764" s="53"/>
      <c r="V764" s="53"/>
      <c r="W764" s="53"/>
      <c r="X764" s="53"/>
      <c r="Y764" s="53"/>
      <c r="Z764" s="53"/>
      <c r="AA764" s="53"/>
    </row>
    <row r="765" spans="1:27" x14ac:dyDescent="0.25">
      <c r="A765" s="53"/>
      <c r="B765" s="53"/>
      <c r="C765" s="53"/>
      <c r="D765" s="53"/>
      <c r="E765" s="53"/>
      <c r="F765" s="53"/>
      <c r="G765" s="53"/>
      <c r="H765" s="53"/>
      <c r="I765" s="53"/>
      <c r="J765" s="53"/>
      <c r="K765" s="53"/>
      <c r="L765" s="53"/>
      <c r="M765" s="53"/>
      <c r="N765" s="53"/>
      <c r="O765" s="53"/>
      <c r="P765" s="53"/>
      <c r="Q765" s="53"/>
      <c r="R765" s="53"/>
      <c r="S765" s="53"/>
      <c r="T765" s="53"/>
      <c r="U765" s="53"/>
      <c r="V765" s="53"/>
      <c r="W765" s="53"/>
      <c r="X765" s="53"/>
      <c r="Y765" s="53"/>
      <c r="Z765" s="53"/>
      <c r="AA765" s="53"/>
    </row>
    <row r="766" spans="1:27" x14ac:dyDescent="0.25">
      <c r="A766" s="53"/>
      <c r="B766" s="53"/>
      <c r="C766" s="53"/>
      <c r="D766" s="53"/>
      <c r="E766" s="53"/>
      <c r="F766" s="53"/>
      <c r="G766" s="53"/>
      <c r="H766" s="53"/>
      <c r="I766" s="53"/>
      <c r="J766" s="53"/>
      <c r="K766" s="53"/>
      <c r="L766" s="53"/>
      <c r="M766" s="53"/>
      <c r="N766" s="53"/>
      <c r="O766" s="53"/>
      <c r="P766" s="53"/>
      <c r="Q766" s="53"/>
      <c r="R766" s="53"/>
      <c r="S766" s="53"/>
      <c r="T766" s="53"/>
      <c r="U766" s="53"/>
      <c r="V766" s="53"/>
      <c r="W766" s="53"/>
      <c r="X766" s="53"/>
      <c r="Y766" s="53"/>
      <c r="Z766" s="53"/>
      <c r="AA766" s="53"/>
    </row>
    <row r="767" spans="1:27" x14ac:dyDescent="0.25">
      <c r="A767" s="53"/>
      <c r="B767" s="53"/>
      <c r="C767" s="53"/>
      <c r="D767" s="53"/>
      <c r="E767" s="53"/>
      <c r="F767" s="53"/>
      <c r="G767" s="53"/>
      <c r="H767" s="53"/>
      <c r="I767" s="53"/>
      <c r="J767" s="53"/>
      <c r="K767" s="53"/>
      <c r="L767" s="53"/>
      <c r="M767" s="53"/>
      <c r="N767" s="53"/>
      <c r="O767" s="53"/>
      <c r="P767" s="53"/>
      <c r="Q767" s="53"/>
      <c r="R767" s="53"/>
      <c r="S767" s="53"/>
      <c r="T767" s="53"/>
      <c r="U767" s="53"/>
      <c r="V767" s="53"/>
      <c r="W767" s="53"/>
      <c r="X767" s="53"/>
      <c r="Y767" s="53"/>
      <c r="Z767" s="53"/>
      <c r="AA767" s="53"/>
    </row>
    <row r="768" spans="1:27" x14ac:dyDescent="0.25">
      <c r="A768" s="53"/>
      <c r="B768" s="53"/>
      <c r="C768" s="53"/>
      <c r="D768" s="53"/>
      <c r="E768" s="53"/>
      <c r="F768" s="53"/>
      <c r="G768" s="53"/>
      <c r="H768" s="53"/>
      <c r="I768" s="53"/>
      <c r="J768" s="53"/>
      <c r="K768" s="53"/>
      <c r="L768" s="53"/>
      <c r="M768" s="53"/>
      <c r="N768" s="53"/>
      <c r="O768" s="53"/>
      <c r="P768" s="53"/>
      <c r="Q768" s="53"/>
      <c r="R768" s="53"/>
      <c r="S768" s="53"/>
      <c r="T768" s="53"/>
      <c r="U768" s="53"/>
      <c r="V768" s="53"/>
      <c r="W768" s="53"/>
      <c r="X768" s="53"/>
      <c r="Y768" s="53"/>
      <c r="Z768" s="53"/>
      <c r="AA768" s="53"/>
    </row>
    <row r="769" spans="1:27" x14ac:dyDescent="0.25">
      <c r="A769" s="53"/>
      <c r="B769" s="53"/>
      <c r="C769" s="53"/>
      <c r="D769" s="53"/>
      <c r="E769" s="53"/>
      <c r="F769" s="53"/>
      <c r="G769" s="53"/>
      <c r="H769" s="53"/>
      <c r="I769" s="53"/>
      <c r="J769" s="53"/>
      <c r="K769" s="53"/>
      <c r="L769" s="53"/>
      <c r="M769" s="53"/>
      <c r="N769" s="53"/>
      <c r="O769" s="53"/>
      <c r="P769" s="53"/>
      <c r="Q769" s="53"/>
      <c r="R769" s="53"/>
      <c r="S769" s="53"/>
      <c r="T769" s="53"/>
      <c r="U769" s="53"/>
      <c r="V769" s="53"/>
      <c r="W769" s="53"/>
      <c r="X769" s="53"/>
      <c r="Y769" s="53"/>
      <c r="Z769" s="53"/>
      <c r="AA769" s="53"/>
    </row>
    <row r="770" spans="1:27" x14ac:dyDescent="0.25">
      <c r="A770" s="53"/>
      <c r="B770" s="53"/>
      <c r="C770" s="53"/>
      <c r="D770" s="53"/>
      <c r="E770" s="53"/>
      <c r="F770" s="53"/>
      <c r="G770" s="53"/>
      <c r="H770" s="53"/>
      <c r="I770" s="53"/>
      <c r="J770" s="53"/>
      <c r="K770" s="53"/>
      <c r="L770" s="53"/>
      <c r="M770" s="53"/>
      <c r="N770" s="53"/>
      <c r="O770" s="53"/>
      <c r="P770" s="53"/>
      <c r="Q770" s="53"/>
      <c r="R770" s="53"/>
      <c r="S770" s="53"/>
      <c r="T770" s="53"/>
      <c r="U770" s="53"/>
      <c r="V770" s="53"/>
      <c r="W770" s="53"/>
      <c r="X770" s="53"/>
      <c r="Y770" s="53"/>
      <c r="Z770" s="53"/>
      <c r="AA770" s="53"/>
    </row>
    <row r="771" spans="1:27" x14ac:dyDescent="0.25">
      <c r="A771" s="53"/>
      <c r="B771" s="53"/>
      <c r="C771" s="53"/>
      <c r="D771" s="53"/>
      <c r="E771" s="53"/>
      <c r="F771" s="53"/>
      <c r="G771" s="53"/>
      <c r="H771" s="53"/>
      <c r="I771" s="53"/>
      <c r="J771" s="53"/>
      <c r="K771" s="53"/>
      <c r="L771" s="53"/>
      <c r="M771" s="53"/>
      <c r="N771" s="53"/>
      <c r="O771" s="53"/>
      <c r="P771" s="53"/>
      <c r="Q771" s="53"/>
      <c r="R771" s="53"/>
      <c r="S771" s="53"/>
      <c r="T771" s="53"/>
      <c r="U771" s="53"/>
      <c r="V771" s="53"/>
      <c r="W771" s="53"/>
      <c r="X771" s="53"/>
      <c r="Y771" s="53"/>
      <c r="Z771" s="53"/>
      <c r="AA771" s="53"/>
    </row>
    <row r="772" spans="1:27" x14ac:dyDescent="0.25">
      <c r="A772" s="53"/>
      <c r="B772" s="53"/>
      <c r="C772" s="53"/>
      <c r="D772" s="53"/>
      <c r="E772" s="53"/>
      <c r="F772" s="53"/>
      <c r="G772" s="53"/>
      <c r="H772" s="53"/>
      <c r="I772" s="53"/>
      <c r="J772" s="53"/>
      <c r="K772" s="53"/>
      <c r="L772" s="53"/>
      <c r="M772" s="53"/>
      <c r="N772" s="53"/>
      <c r="O772" s="53"/>
      <c r="P772" s="53"/>
      <c r="Q772" s="53"/>
      <c r="R772" s="53"/>
      <c r="S772" s="53"/>
      <c r="T772" s="53"/>
      <c r="U772" s="53"/>
      <c r="V772" s="53"/>
      <c r="W772" s="53"/>
      <c r="X772" s="53"/>
      <c r="Y772" s="53"/>
      <c r="Z772" s="53"/>
      <c r="AA772" s="53"/>
    </row>
    <row r="773" spans="1:27" x14ac:dyDescent="0.25">
      <c r="A773" s="53"/>
      <c r="B773" s="53"/>
      <c r="C773" s="53"/>
      <c r="D773" s="53"/>
      <c r="E773" s="53"/>
      <c r="F773" s="53"/>
      <c r="G773" s="53"/>
      <c r="H773" s="53"/>
      <c r="I773" s="53"/>
      <c r="J773" s="53"/>
      <c r="K773" s="53"/>
      <c r="L773" s="53"/>
      <c r="M773" s="53"/>
      <c r="N773" s="53"/>
      <c r="O773" s="53"/>
      <c r="P773" s="53"/>
      <c r="Q773" s="53"/>
      <c r="R773" s="53"/>
      <c r="S773" s="53"/>
      <c r="T773" s="53"/>
      <c r="U773" s="53"/>
      <c r="V773" s="53"/>
      <c r="W773" s="53"/>
      <c r="X773" s="53"/>
      <c r="Y773" s="53"/>
      <c r="Z773" s="53"/>
      <c r="AA773" s="53"/>
    </row>
    <row r="774" spans="1:27" x14ac:dyDescent="0.25">
      <c r="A774" s="53"/>
      <c r="B774" s="53"/>
      <c r="C774" s="53"/>
      <c r="D774" s="53"/>
      <c r="E774" s="53"/>
      <c r="F774" s="53"/>
      <c r="G774" s="53"/>
      <c r="H774" s="53"/>
      <c r="I774" s="53"/>
      <c r="J774" s="53"/>
      <c r="K774" s="53"/>
      <c r="L774" s="53"/>
      <c r="M774" s="53"/>
      <c r="N774" s="53"/>
      <c r="O774" s="53"/>
      <c r="P774" s="53"/>
      <c r="Q774" s="53"/>
      <c r="R774" s="53"/>
      <c r="S774" s="53"/>
      <c r="T774" s="53"/>
      <c r="U774" s="53"/>
      <c r="V774" s="53"/>
      <c r="W774" s="53"/>
      <c r="X774" s="53"/>
      <c r="Y774" s="53"/>
      <c r="Z774" s="53"/>
      <c r="AA774" s="53"/>
    </row>
    <row r="775" spans="1:27" x14ac:dyDescent="0.25">
      <c r="A775" s="53"/>
      <c r="B775" s="53"/>
      <c r="C775" s="53"/>
      <c r="D775" s="53"/>
      <c r="E775" s="53"/>
      <c r="F775" s="53"/>
      <c r="G775" s="53"/>
      <c r="H775" s="53"/>
      <c r="I775" s="53"/>
      <c r="J775" s="53"/>
      <c r="K775" s="53"/>
      <c r="L775" s="53"/>
      <c r="M775" s="53"/>
      <c r="N775" s="53"/>
      <c r="O775" s="53"/>
      <c r="P775" s="53"/>
      <c r="Q775" s="53"/>
      <c r="R775" s="53"/>
      <c r="S775" s="53"/>
      <c r="T775" s="53"/>
      <c r="U775" s="53"/>
      <c r="V775" s="53"/>
      <c r="W775" s="53"/>
      <c r="X775" s="53"/>
      <c r="Y775" s="53"/>
      <c r="Z775" s="53"/>
      <c r="AA775" s="53"/>
    </row>
    <row r="776" spans="1:27" x14ac:dyDescent="0.25">
      <c r="A776" s="53"/>
      <c r="B776" s="53"/>
      <c r="C776" s="53"/>
      <c r="D776" s="53"/>
      <c r="E776" s="53"/>
      <c r="F776" s="53"/>
      <c r="G776" s="53"/>
      <c r="H776" s="53"/>
      <c r="I776" s="53"/>
      <c r="J776" s="53"/>
      <c r="K776" s="53"/>
      <c r="L776" s="53"/>
      <c r="M776" s="53"/>
      <c r="N776" s="53"/>
      <c r="O776" s="53"/>
      <c r="P776" s="53"/>
      <c r="Q776" s="53"/>
      <c r="R776" s="53"/>
      <c r="S776" s="53"/>
      <c r="T776" s="53"/>
      <c r="U776" s="53"/>
      <c r="V776" s="53"/>
      <c r="W776" s="53"/>
      <c r="X776" s="53"/>
      <c r="Y776" s="53"/>
      <c r="Z776" s="53"/>
      <c r="AA776" s="53"/>
    </row>
    <row r="777" spans="1:27" x14ac:dyDescent="0.25">
      <c r="A777" s="53"/>
      <c r="B777" s="53"/>
      <c r="C777" s="53"/>
      <c r="D777" s="53"/>
      <c r="E777" s="53"/>
      <c r="F777" s="53"/>
      <c r="G777" s="53"/>
      <c r="H777" s="53"/>
      <c r="I777" s="53"/>
      <c r="J777" s="53"/>
      <c r="K777" s="53"/>
      <c r="L777" s="53"/>
      <c r="M777" s="53"/>
      <c r="N777" s="53"/>
      <c r="O777" s="53"/>
      <c r="P777" s="53"/>
      <c r="Q777" s="53"/>
      <c r="R777" s="53"/>
      <c r="S777" s="53"/>
      <c r="T777" s="53"/>
      <c r="U777" s="53"/>
      <c r="V777" s="53"/>
      <c r="W777" s="53"/>
      <c r="X777" s="53"/>
      <c r="Y777" s="53"/>
      <c r="Z777" s="53"/>
      <c r="AA777" s="53"/>
    </row>
    <row r="778" spans="1:27" x14ac:dyDescent="0.25">
      <c r="A778" s="53"/>
      <c r="B778" s="53"/>
      <c r="C778" s="53"/>
      <c r="D778" s="53"/>
      <c r="E778" s="53"/>
      <c r="F778" s="53"/>
      <c r="G778" s="53"/>
      <c r="H778" s="53"/>
      <c r="I778" s="53"/>
      <c r="J778" s="53"/>
      <c r="K778" s="53"/>
      <c r="L778" s="53"/>
      <c r="M778" s="53"/>
      <c r="N778" s="53"/>
      <c r="O778" s="53"/>
      <c r="P778" s="53"/>
      <c r="Q778" s="53"/>
      <c r="R778" s="53"/>
      <c r="S778" s="53"/>
      <c r="T778" s="53"/>
      <c r="U778" s="53"/>
      <c r="V778" s="53"/>
      <c r="W778" s="53"/>
      <c r="X778" s="53"/>
      <c r="Y778" s="53"/>
      <c r="Z778" s="53"/>
      <c r="AA778" s="53"/>
    </row>
    <row r="779" spans="1:27" x14ac:dyDescent="0.25">
      <c r="A779" s="53"/>
      <c r="B779" s="53"/>
      <c r="C779" s="53"/>
      <c r="D779" s="53"/>
      <c r="E779" s="53"/>
      <c r="F779" s="53"/>
      <c r="G779" s="53"/>
      <c r="H779" s="53"/>
      <c r="I779" s="53"/>
      <c r="J779" s="53"/>
      <c r="K779" s="53"/>
      <c r="L779" s="53"/>
      <c r="M779" s="53"/>
      <c r="N779" s="53"/>
      <c r="O779" s="53"/>
      <c r="P779" s="53"/>
      <c r="Q779" s="53"/>
      <c r="R779" s="53"/>
      <c r="S779" s="53"/>
      <c r="T779" s="53"/>
      <c r="U779" s="53"/>
      <c r="V779" s="53"/>
      <c r="W779" s="53"/>
      <c r="X779" s="53"/>
      <c r="Y779" s="53"/>
      <c r="Z779" s="53"/>
      <c r="AA779" s="53"/>
    </row>
    <row r="780" spans="1:27" x14ac:dyDescent="0.25">
      <c r="A780" s="53"/>
      <c r="B780" s="53"/>
      <c r="C780" s="53"/>
      <c r="D780" s="53"/>
      <c r="E780" s="53"/>
      <c r="F780" s="53"/>
      <c r="G780" s="53"/>
      <c r="H780" s="53"/>
      <c r="I780" s="53"/>
      <c r="J780" s="53"/>
      <c r="K780" s="53"/>
      <c r="L780" s="53"/>
      <c r="M780" s="53"/>
      <c r="N780" s="53"/>
      <c r="O780" s="53"/>
      <c r="P780" s="53"/>
      <c r="Q780" s="53"/>
      <c r="R780" s="53"/>
      <c r="S780" s="53"/>
      <c r="T780" s="53"/>
      <c r="U780" s="53"/>
      <c r="V780" s="53"/>
      <c r="W780" s="53"/>
      <c r="X780" s="53"/>
      <c r="Y780" s="53"/>
      <c r="Z780" s="53"/>
      <c r="AA780" s="53"/>
    </row>
    <row r="781" spans="1:27" x14ac:dyDescent="0.25">
      <c r="A781" s="53"/>
      <c r="B781" s="53"/>
      <c r="C781" s="53"/>
      <c r="D781" s="53"/>
      <c r="E781" s="53"/>
      <c r="F781" s="53"/>
      <c r="G781" s="53"/>
      <c r="H781" s="53"/>
      <c r="I781" s="53"/>
      <c r="J781" s="53"/>
      <c r="K781" s="53"/>
      <c r="L781" s="53"/>
      <c r="M781" s="53"/>
      <c r="N781" s="53"/>
      <c r="O781" s="53"/>
      <c r="P781" s="53"/>
      <c r="Q781" s="53"/>
      <c r="R781" s="53"/>
      <c r="S781" s="53"/>
      <c r="T781" s="53"/>
      <c r="U781" s="53"/>
      <c r="V781" s="53"/>
      <c r="W781" s="53"/>
      <c r="X781" s="53"/>
      <c r="Y781" s="53"/>
      <c r="Z781" s="53"/>
      <c r="AA781" s="53"/>
    </row>
    <row r="782" spans="1:27" x14ac:dyDescent="0.25">
      <c r="A782" s="53"/>
      <c r="B782" s="53"/>
      <c r="C782" s="53"/>
      <c r="D782" s="53"/>
      <c r="E782" s="53"/>
      <c r="F782" s="53"/>
      <c r="G782" s="53"/>
      <c r="H782" s="53"/>
      <c r="I782" s="53"/>
      <c r="J782" s="53"/>
      <c r="K782" s="53"/>
      <c r="L782" s="53"/>
      <c r="M782" s="53"/>
      <c r="N782" s="53"/>
      <c r="O782" s="53"/>
      <c r="P782" s="53"/>
      <c r="Q782" s="53"/>
      <c r="R782" s="53"/>
      <c r="S782" s="53"/>
      <c r="T782" s="53"/>
      <c r="U782" s="53"/>
      <c r="V782" s="53"/>
      <c r="W782" s="53"/>
      <c r="X782" s="53"/>
      <c r="Y782" s="53"/>
      <c r="Z782" s="53"/>
      <c r="AA782" s="53"/>
    </row>
    <row r="783" spans="1:27" x14ac:dyDescent="0.25">
      <c r="A783" s="53"/>
      <c r="B783" s="53"/>
      <c r="C783" s="53"/>
      <c r="D783" s="53"/>
      <c r="E783" s="53"/>
      <c r="F783" s="53"/>
      <c r="G783" s="53"/>
      <c r="H783" s="53"/>
      <c r="I783" s="53"/>
      <c r="J783" s="53"/>
      <c r="K783" s="53"/>
      <c r="L783" s="53"/>
      <c r="M783" s="53"/>
      <c r="N783" s="53"/>
      <c r="O783" s="53"/>
      <c r="P783" s="53"/>
      <c r="Q783" s="53"/>
      <c r="R783" s="53"/>
      <c r="S783" s="53"/>
      <c r="T783" s="53"/>
      <c r="U783" s="53"/>
      <c r="V783" s="53"/>
      <c r="W783" s="53"/>
      <c r="X783" s="53"/>
      <c r="Y783" s="53"/>
      <c r="Z783" s="53"/>
      <c r="AA783" s="53"/>
    </row>
    <row r="784" spans="1:27" x14ac:dyDescent="0.25">
      <c r="A784" s="53"/>
      <c r="B784" s="53"/>
      <c r="C784" s="53"/>
      <c r="D784" s="53"/>
      <c r="E784" s="53"/>
      <c r="F784" s="53"/>
      <c r="G784" s="53"/>
      <c r="H784" s="53"/>
      <c r="I784" s="53"/>
      <c r="J784" s="53"/>
      <c r="K784" s="53"/>
      <c r="L784" s="53"/>
      <c r="M784" s="53"/>
      <c r="N784" s="53"/>
      <c r="O784" s="53"/>
      <c r="P784" s="53"/>
      <c r="Q784" s="53"/>
      <c r="R784" s="53"/>
      <c r="S784" s="53"/>
      <c r="T784" s="53"/>
      <c r="U784" s="53"/>
      <c r="V784" s="53"/>
      <c r="W784" s="53"/>
      <c r="X784" s="53"/>
      <c r="Y784" s="53"/>
      <c r="Z784" s="53"/>
      <c r="AA784" s="53"/>
    </row>
    <row r="785" spans="1:27" x14ac:dyDescent="0.25">
      <c r="A785" s="53"/>
      <c r="B785" s="53"/>
      <c r="C785" s="53"/>
      <c r="D785" s="53"/>
      <c r="E785" s="53"/>
      <c r="F785" s="53"/>
      <c r="G785" s="53"/>
      <c r="H785" s="53"/>
      <c r="I785" s="53"/>
      <c r="J785" s="53"/>
      <c r="K785" s="53"/>
      <c r="L785" s="53"/>
      <c r="M785" s="53"/>
      <c r="N785" s="53"/>
      <c r="O785" s="53"/>
      <c r="P785" s="53"/>
      <c r="Q785" s="53"/>
      <c r="R785" s="53"/>
      <c r="S785" s="53"/>
      <c r="T785" s="53"/>
      <c r="U785" s="53"/>
      <c r="V785" s="53"/>
      <c r="W785" s="53"/>
      <c r="X785" s="53"/>
      <c r="Y785" s="53"/>
      <c r="Z785" s="53"/>
      <c r="AA785" s="53"/>
    </row>
    <row r="786" spans="1:27" x14ac:dyDescent="0.25">
      <c r="A786" s="53"/>
      <c r="B786" s="53"/>
      <c r="C786" s="53"/>
      <c r="D786" s="53"/>
      <c r="E786" s="53"/>
      <c r="F786" s="53"/>
      <c r="G786" s="53"/>
      <c r="H786" s="53"/>
      <c r="I786" s="53"/>
      <c r="J786" s="53"/>
      <c r="K786" s="53"/>
      <c r="L786" s="53"/>
      <c r="M786" s="53"/>
      <c r="N786" s="53"/>
      <c r="O786" s="53"/>
      <c r="P786" s="53"/>
      <c r="Q786" s="53"/>
      <c r="R786" s="53"/>
      <c r="S786" s="53"/>
      <c r="T786" s="53"/>
      <c r="U786" s="53"/>
      <c r="V786" s="53"/>
      <c r="W786" s="53"/>
      <c r="X786" s="53"/>
      <c r="Y786" s="53"/>
      <c r="Z786" s="53"/>
      <c r="AA786" s="53"/>
    </row>
    <row r="787" spans="1:27" x14ac:dyDescent="0.25">
      <c r="A787" s="53"/>
      <c r="B787" s="53"/>
      <c r="C787" s="53"/>
      <c r="D787" s="53"/>
      <c r="E787" s="53"/>
      <c r="F787" s="53"/>
      <c r="G787" s="53"/>
      <c r="H787" s="53"/>
      <c r="I787" s="53"/>
      <c r="J787" s="53"/>
      <c r="K787" s="53"/>
      <c r="L787" s="53"/>
      <c r="M787" s="53"/>
      <c r="N787" s="53"/>
      <c r="O787" s="53"/>
      <c r="P787" s="53"/>
      <c r="Q787" s="53"/>
      <c r="R787" s="53"/>
      <c r="S787" s="53"/>
      <c r="T787" s="53"/>
      <c r="U787" s="53"/>
      <c r="V787" s="53"/>
      <c r="W787" s="53"/>
      <c r="X787" s="53"/>
      <c r="Y787" s="53"/>
      <c r="Z787" s="53"/>
      <c r="AA787" s="53"/>
    </row>
    <row r="788" spans="1:27" x14ac:dyDescent="0.25">
      <c r="A788" s="53"/>
      <c r="B788" s="53"/>
      <c r="C788" s="53"/>
      <c r="D788" s="53"/>
      <c r="E788" s="53"/>
      <c r="F788" s="53"/>
      <c r="G788" s="53"/>
      <c r="H788" s="53"/>
      <c r="I788" s="53"/>
      <c r="J788" s="53"/>
      <c r="K788" s="53"/>
      <c r="L788" s="53"/>
      <c r="M788" s="53"/>
      <c r="N788" s="53"/>
      <c r="O788" s="53"/>
      <c r="P788" s="53"/>
      <c r="Q788" s="53"/>
      <c r="R788" s="53"/>
      <c r="S788" s="53"/>
      <c r="T788" s="53"/>
      <c r="U788" s="53"/>
      <c r="V788" s="53"/>
      <c r="W788" s="53"/>
      <c r="X788" s="53"/>
      <c r="Y788" s="53"/>
      <c r="Z788" s="53"/>
      <c r="AA788" s="53"/>
    </row>
    <row r="789" spans="1:27" x14ac:dyDescent="0.25">
      <c r="A789" s="53"/>
      <c r="B789" s="53"/>
      <c r="C789" s="53"/>
      <c r="D789" s="53"/>
      <c r="E789" s="53"/>
      <c r="F789" s="53"/>
      <c r="G789" s="53"/>
      <c r="H789" s="53"/>
      <c r="I789" s="53"/>
      <c r="J789" s="53"/>
      <c r="K789" s="53"/>
      <c r="L789" s="53"/>
      <c r="M789" s="53"/>
      <c r="N789" s="53"/>
      <c r="O789" s="53"/>
      <c r="P789" s="53"/>
      <c r="Q789" s="53"/>
      <c r="R789" s="53"/>
      <c r="S789" s="53"/>
      <c r="T789" s="53"/>
      <c r="U789" s="53"/>
      <c r="V789" s="53"/>
      <c r="W789" s="53"/>
      <c r="X789" s="53"/>
      <c r="Y789" s="53"/>
      <c r="Z789" s="53"/>
      <c r="AA789" s="53"/>
    </row>
    <row r="790" spans="1:27" x14ac:dyDescent="0.25">
      <c r="A790" s="53"/>
      <c r="B790" s="53"/>
      <c r="C790" s="53"/>
      <c r="D790" s="53"/>
      <c r="E790" s="53"/>
      <c r="F790" s="53"/>
      <c r="G790" s="53"/>
      <c r="H790" s="53"/>
      <c r="I790" s="53"/>
      <c r="J790" s="53"/>
      <c r="K790" s="53"/>
      <c r="L790" s="53"/>
      <c r="M790" s="53"/>
      <c r="N790" s="53"/>
      <c r="O790" s="53"/>
      <c r="P790" s="53"/>
      <c r="Q790" s="53"/>
      <c r="R790" s="53"/>
      <c r="S790" s="53"/>
      <c r="T790" s="53"/>
      <c r="U790" s="53"/>
      <c r="V790" s="53"/>
      <c r="W790" s="53"/>
      <c r="X790" s="53"/>
      <c r="Y790" s="53"/>
      <c r="Z790" s="53"/>
      <c r="AA790" s="53"/>
    </row>
    <row r="791" spans="1:27" x14ac:dyDescent="0.25">
      <c r="A791" s="53"/>
      <c r="B791" s="53"/>
      <c r="C791" s="53"/>
      <c r="D791" s="53"/>
      <c r="E791" s="53"/>
      <c r="F791" s="53"/>
      <c r="G791" s="53"/>
      <c r="H791" s="53"/>
      <c r="I791" s="53"/>
      <c r="J791" s="53"/>
      <c r="K791" s="53"/>
      <c r="L791" s="53"/>
      <c r="M791" s="53"/>
      <c r="N791" s="53"/>
      <c r="O791" s="53"/>
      <c r="P791" s="53"/>
      <c r="Q791" s="53"/>
      <c r="R791" s="53"/>
      <c r="S791" s="53"/>
      <c r="T791" s="53"/>
      <c r="U791" s="53"/>
      <c r="V791" s="53"/>
      <c r="W791" s="53"/>
      <c r="X791" s="53"/>
      <c r="Y791" s="53"/>
      <c r="Z791" s="53"/>
      <c r="AA791" s="53"/>
    </row>
    <row r="792" spans="1:27" x14ac:dyDescent="0.25">
      <c r="A792" s="53"/>
      <c r="B792" s="53"/>
      <c r="C792" s="53"/>
      <c r="D792" s="53"/>
      <c r="E792" s="53"/>
      <c r="F792" s="53"/>
      <c r="G792" s="53"/>
      <c r="H792" s="53"/>
      <c r="I792" s="53"/>
      <c r="J792" s="53"/>
      <c r="K792" s="53"/>
      <c r="L792" s="53"/>
      <c r="M792" s="53"/>
      <c r="N792" s="53"/>
      <c r="O792" s="53"/>
      <c r="P792" s="53"/>
      <c r="Q792" s="53"/>
      <c r="R792" s="53"/>
      <c r="S792" s="53"/>
      <c r="T792" s="53"/>
      <c r="U792" s="53"/>
      <c r="V792" s="53"/>
      <c r="W792" s="53"/>
      <c r="X792" s="53"/>
      <c r="Y792" s="53"/>
      <c r="Z792" s="53"/>
      <c r="AA792" s="53"/>
    </row>
    <row r="793" spans="1:27" x14ac:dyDescent="0.25">
      <c r="A793" s="53"/>
      <c r="B793" s="53"/>
      <c r="C793" s="53"/>
      <c r="D793" s="53"/>
      <c r="E793" s="53"/>
      <c r="F793" s="53"/>
      <c r="G793" s="53"/>
      <c r="H793" s="53"/>
      <c r="I793" s="53"/>
      <c r="J793" s="53"/>
      <c r="K793" s="53"/>
      <c r="L793" s="53"/>
      <c r="M793" s="53"/>
      <c r="N793" s="53"/>
      <c r="O793" s="53"/>
      <c r="P793" s="53"/>
      <c r="Q793" s="53"/>
      <c r="R793" s="53"/>
      <c r="S793" s="53"/>
      <c r="T793" s="53"/>
      <c r="U793" s="53"/>
      <c r="V793" s="53"/>
      <c r="W793" s="53"/>
      <c r="X793" s="53"/>
      <c r="Y793" s="53"/>
      <c r="Z793" s="53"/>
      <c r="AA793" s="53"/>
    </row>
    <row r="794" spans="1:27" x14ac:dyDescent="0.25">
      <c r="A794" s="53"/>
      <c r="B794" s="53"/>
      <c r="C794" s="53"/>
      <c r="D794" s="53"/>
      <c r="E794" s="53"/>
      <c r="F794" s="53"/>
      <c r="G794" s="53"/>
      <c r="H794" s="53"/>
      <c r="I794" s="53"/>
      <c r="J794" s="53"/>
      <c r="K794" s="53"/>
      <c r="L794" s="53"/>
      <c r="M794" s="53"/>
      <c r="N794" s="53"/>
      <c r="O794" s="53"/>
      <c r="P794" s="53"/>
      <c r="Q794" s="53"/>
      <c r="R794" s="53"/>
      <c r="S794" s="53"/>
      <c r="T794" s="53"/>
      <c r="U794" s="53"/>
      <c r="V794" s="53"/>
      <c r="W794" s="53"/>
      <c r="X794" s="53"/>
      <c r="Y794" s="53"/>
      <c r="Z794" s="53"/>
      <c r="AA794" s="53"/>
    </row>
    <row r="795" spans="1:27" x14ac:dyDescent="0.25">
      <c r="A795" s="53"/>
      <c r="B795" s="53"/>
      <c r="C795" s="53"/>
      <c r="D795" s="53"/>
      <c r="E795" s="53"/>
      <c r="F795" s="53"/>
      <c r="G795" s="53"/>
      <c r="H795" s="53"/>
      <c r="I795" s="53"/>
      <c r="J795" s="53"/>
      <c r="K795" s="53"/>
      <c r="L795" s="53"/>
      <c r="M795" s="53"/>
      <c r="N795" s="53"/>
      <c r="O795" s="53"/>
      <c r="P795" s="53"/>
      <c r="Q795" s="53"/>
      <c r="R795" s="53"/>
      <c r="S795" s="53"/>
      <c r="T795" s="53"/>
      <c r="U795" s="53"/>
      <c r="V795" s="53"/>
      <c r="W795" s="53"/>
      <c r="X795" s="53"/>
      <c r="Y795" s="53"/>
      <c r="Z795" s="53"/>
      <c r="AA795" s="53"/>
    </row>
    <row r="796" spans="1:27" x14ac:dyDescent="0.25">
      <c r="A796" s="53"/>
      <c r="B796" s="53"/>
      <c r="C796" s="53"/>
      <c r="D796" s="53"/>
      <c r="E796" s="53"/>
      <c r="F796" s="53"/>
      <c r="G796" s="53"/>
      <c r="H796" s="53"/>
      <c r="I796" s="53"/>
      <c r="J796" s="53"/>
      <c r="K796" s="53"/>
      <c r="L796" s="53"/>
      <c r="M796" s="53"/>
      <c r="N796" s="53"/>
      <c r="O796" s="53"/>
      <c r="P796" s="53"/>
      <c r="Q796" s="53"/>
      <c r="R796" s="53"/>
      <c r="S796" s="53"/>
      <c r="T796" s="53"/>
      <c r="U796" s="53"/>
      <c r="V796" s="53"/>
      <c r="W796" s="53"/>
      <c r="X796" s="53"/>
      <c r="Y796" s="53"/>
      <c r="Z796" s="53"/>
      <c r="AA796" s="53"/>
    </row>
    <row r="797" spans="1:27" x14ac:dyDescent="0.25">
      <c r="A797" s="53"/>
      <c r="B797" s="53"/>
      <c r="C797" s="53"/>
      <c r="D797" s="53"/>
      <c r="E797" s="53"/>
      <c r="F797" s="53"/>
      <c r="G797" s="53"/>
      <c r="H797" s="53"/>
      <c r="I797" s="53"/>
      <c r="J797" s="53"/>
      <c r="K797" s="53"/>
      <c r="L797" s="53"/>
      <c r="M797" s="53"/>
      <c r="N797" s="53"/>
      <c r="O797" s="53"/>
      <c r="P797" s="53"/>
      <c r="Q797" s="53"/>
      <c r="R797" s="53"/>
      <c r="S797" s="53"/>
      <c r="T797" s="53"/>
      <c r="U797" s="53"/>
      <c r="V797" s="53"/>
      <c r="W797" s="53"/>
      <c r="X797" s="53"/>
      <c r="Y797" s="53"/>
      <c r="Z797" s="53"/>
      <c r="AA797" s="53"/>
    </row>
    <row r="798" spans="1:27" x14ac:dyDescent="0.25">
      <c r="A798" s="53"/>
      <c r="B798" s="53"/>
      <c r="C798" s="53"/>
      <c r="D798" s="53"/>
      <c r="E798" s="53"/>
      <c r="F798" s="53"/>
      <c r="G798" s="53"/>
      <c r="H798" s="53"/>
      <c r="I798" s="53"/>
      <c r="J798" s="53"/>
      <c r="K798" s="53"/>
      <c r="L798" s="53"/>
      <c r="M798" s="53"/>
      <c r="N798" s="53"/>
      <c r="O798" s="53"/>
      <c r="P798" s="53"/>
      <c r="Q798" s="53"/>
      <c r="R798" s="53"/>
      <c r="S798" s="53"/>
      <c r="T798" s="53"/>
      <c r="U798" s="53"/>
      <c r="V798" s="53"/>
      <c r="W798" s="53"/>
      <c r="X798" s="53"/>
      <c r="Y798" s="53"/>
      <c r="Z798" s="53"/>
      <c r="AA798" s="53"/>
    </row>
    <row r="799" spans="1:27" x14ac:dyDescent="0.25">
      <c r="A799" s="53"/>
      <c r="B799" s="53"/>
      <c r="C799" s="53"/>
      <c r="D799" s="53"/>
      <c r="E799" s="53"/>
      <c r="F799" s="53"/>
      <c r="G799" s="53"/>
      <c r="H799" s="53"/>
      <c r="I799" s="53"/>
      <c r="J799" s="53"/>
      <c r="K799" s="53"/>
      <c r="L799" s="53"/>
      <c r="M799" s="53"/>
      <c r="N799" s="53"/>
      <c r="O799" s="53"/>
      <c r="P799" s="53"/>
      <c r="Q799" s="53"/>
      <c r="R799" s="53"/>
      <c r="S799" s="53"/>
      <c r="T799" s="53"/>
      <c r="U799" s="53"/>
      <c r="V799" s="53"/>
      <c r="W799" s="53"/>
      <c r="X799" s="53"/>
      <c r="Y799" s="53"/>
      <c r="Z799" s="53"/>
      <c r="AA799" s="53"/>
    </row>
    <row r="800" spans="1:27" x14ac:dyDescent="0.25">
      <c r="A800" s="53"/>
      <c r="B800" s="53"/>
      <c r="C800" s="53"/>
      <c r="D800" s="53"/>
      <c r="E800" s="53"/>
      <c r="F800" s="53"/>
      <c r="G800" s="53"/>
      <c r="H800" s="53"/>
      <c r="I800" s="53"/>
      <c r="J800" s="53"/>
      <c r="K800" s="53"/>
      <c r="L800" s="53"/>
      <c r="M800" s="53"/>
      <c r="N800" s="53"/>
      <c r="O800" s="53"/>
      <c r="P800" s="53"/>
      <c r="Q800" s="53"/>
      <c r="R800" s="53"/>
      <c r="S800" s="53"/>
      <c r="T800" s="53"/>
      <c r="U800" s="53"/>
      <c r="V800" s="53"/>
      <c r="W800" s="53"/>
      <c r="X800" s="53"/>
      <c r="Y800" s="53"/>
      <c r="Z800" s="53"/>
      <c r="AA800" s="53"/>
    </row>
    <row r="801" spans="1:27" x14ac:dyDescent="0.25">
      <c r="A801" s="53"/>
      <c r="B801" s="53"/>
      <c r="C801" s="53"/>
      <c r="D801" s="53"/>
      <c r="E801" s="53"/>
      <c r="F801" s="53"/>
      <c r="G801" s="53"/>
      <c r="H801" s="53"/>
      <c r="I801" s="53"/>
      <c r="J801" s="53"/>
      <c r="K801" s="53"/>
      <c r="L801" s="53"/>
      <c r="M801" s="53"/>
      <c r="N801" s="53"/>
      <c r="O801" s="53"/>
      <c r="P801" s="53"/>
      <c r="Q801" s="53"/>
      <c r="R801" s="53"/>
      <c r="S801" s="53"/>
      <c r="T801" s="53"/>
      <c r="U801" s="53"/>
      <c r="V801" s="53"/>
      <c r="W801" s="53"/>
      <c r="X801" s="53"/>
      <c r="Y801" s="53"/>
      <c r="Z801" s="53"/>
      <c r="AA801" s="53"/>
    </row>
    <row r="802" spans="1:27" x14ac:dyDescent="0.25">
      <c r="A802" s="53"/>
      <c r="B802" s="53"/>
      <c r="C802" s="53"/>
      <c r="D802" s="53"/>
      <c r="E802" s="53"/>
      <c r="F802" s="53"/>
      <c r="G802" s="53"/>
      <c r="H802" s="53"/>
      <c r="I802" s="53"/>
      <c r="J802" s="53"/>
      <c r="K802" s="53"/>
      <c r="L802" s="53"/>
      <c r="M802" s="53"/>
      <c r="N802" s="53"/>
      <c r="O802" s="53"/>
      <c r="P802" s="53"/>
      <c r="Q802" s="53"/>
      <c r="R802" s="53"/>
      <c r="S802" s="53"/>
      <c r="T802" s="53"/>
      <c r="U802" s="53"/>
      <c r="V802" s="53"/>
      <c r="W802" s="53"/>
      <c r="X802" s="53"/>
      <c r="Y802" s="53"/>
      <c r="Z802" s="53"/>
      <c r="AA802" s="53"/>
    </row>
    <row r="803" spans="1:27" x14ac:dyDescent="0.25">
      <c r="A803" s="53"/>
      <c r="B803" s="53"/>
      <c r="C803" s="53"/>
      <c r="D803" s="53"/>
      <c r="E803" s="53"/>
      <c r="F803" s="53"/>
      <c r="G803" s="53"/>
      <c r="H803" s="53"/>
      <c r="I803" s="53"/>
      <c r="J803" s="53"/>
      <c r="K803" s="53"/>
      <c r="L803" s="53"/>
      <c r="M803" s="53"/>
      <c r="N803" s="53"/>
      <c r="O803" s="53"/>
      <c r="P803" s="53"/>
      <c r="Q803" s="53"/>
      <c r="R803" s="53"/>
      <c r="S803" s="53"/>
      <c r="T803" s="53"/>
      <c r="U803" s="53"/>
      <c r="V803" s="53"/>
      <c r="W803" s="53"/>
      <c r="X803" s="53"/>
      <c r="Y803" s="53"/>
      <c r="Z803" s="53"/>
      <c r="AA803" s="53"/>
    </row>
    <row r="804" spans="1:27" x14ac:dyDescent="0.25">
      <c r="A804" s="53"/>
      <c r="B804" s="53"/>
      <c r="C804" s="53"/>
      <c r="D804" s="53"/>
      <c r="E804" s="53"/>
      <c r="F804" s="53"/>
      <c r="G804" s="53"/>
      <c r="H804" s="53"/>
      <c r="I804" s="53"/>
      <c r="J804" s="53"/>
      <c r="K804" s="53"/>
      <c r="L804" s="53"/>
      <c r="M804" s="53"/>
      <c r="N804" s="53"/>
      <c r="O804" s="53"/>
      <c r="P804" s="53"/>
      <c r="Q804" s="53"/>
      <c r="R804" s="53"/>
      <c r="S804" s="53"/>
      <c r="T804" s="53"/>
      <c r="U804" s="53"/>
      <c r="V804" s="53"/>
      <c r="W804" s="53"/>
      <c r="X804" s="53"/>
      <c r="Y804" s="53"/>
      <c r="Z804" s="53"/>
      <c r="AA804" s="53"/>
    </row>
    <row r="805" spans="1:27" x14ac:dyDescent="0.25">
      <c r="A805" s="53"/>
      <c r="B805" s="53"/>
      <c r="C805" s="53"/>
      <c r="D805" s="53"/>
      <c r="E805" s="53"/>
      <c r="F805" s="53"/>
      <c r="G805" s="53"/>
      <c r="H805" s="53"/>
      <c r="I805" s="53"/>
      <c r="J805" s="53"/>
      <c r="K805" s="53"/>
      <c r="L805" s="53"/>
      <c r="M805" s="53"/>
      <c r="N805" s="53"/>
      <c r="O805" s="53"/>
      <c r="P805" s="53"/>
      <c r="Q805" s="53"/>
      <c r="R805" s="53"/>
      <c r="S805" s="53"/>
      <c r="T805" s="53"/>
      <c r="U805" s="53"/>
      <c r="V805" s="53"/>
      <c r="W805" s="53"/>
      <c r="X805" s="53"/>
      <c r="Y805" s="53"/>
      <c r="Z805" s="53"/>
      <c r="AA805" s="53"/>
    </row>
    <row r="806" spans="1:27" x14ac:dyDescent="0.25">
      <c r="A806" s="53"/>
      <c r="B806" s="53"/>
      <c r="C806" s="53"/>
      <c r="D806" s="53"/>
      <c r="E806" s="53"/>
      <c r="F806" s="53"/>
      <c r="G806" s="53"/>
      <c r="H806" s="53"/>
      <c r="I806" s="53"/>
      <c r="J806" s="53"/>
      <c r="K806" s="53"/>
      <c r="L806" s="53"/>
      <c r="M806" s="53"/>
      <c r="N806" s="53"/>
      <c r="O806" s="53"/>
      <c r="P806" s="53"/>
      <c r="Q806" s="53"/>
      <c r="R806" s="53"/>
      <c r="S806" s="53"/>
      <c r="T806" s="53"/>
      <c r="U806" s="53"/>
      <c r="V806" s="53"/>
      <c r="W806" s="53"/>
      <c r="X806" s="53"/>
      <c r="Y806" s="53"/>
      <c r="Z806" s="53"/>
      <c r="AA806" s="53"/>
    </row>
    <row r="807" spans="1:27" x14ac:dyDescent="0.25">
      <c r="A807" s="53"/>
      <c r="B807" s="53"/>
      <c r="C807" s="53"/>
      <c r="D807" s="53"/>
      <c r="E807" s="53"/>
      <c r="F807" s="53"/>
      <c r="G807" s="53"/>
      <c r="H807" s="53"/>
      <c r="I807" s="53"/>
      <c r="J807" s="53"/>
      <c r="K807" s="53"/>
      <c r="L807" s="53"/>
      <c r="M807" s="53"/>
      <c r="N807" s="53"/>
      <c r="O807" s="53"/>
      <c r="P807" s="53"/>
      <c r="Q807" s="53"/>
      <c r="R807" s="53"/>
      <c r="S807" s="53"/>
      <c r="T807" s="53"/>
      <c r="U807" s="53"/>
      <c r="V807" s="53"/>
      <c r="W807" s="53"/>
      <c r="X807" s="53"/>
      <c r="Y807" s="53"/>
      <c r="Z807" s="53"/>
      <c r="AA807" s="53"/>
    </row>
    <row r="808" spans="1:27" x14ac:dyDescent="0.25">
      <c r="A808" s="53"/>
      <c r="B808" s="53"/>
      <c r="C808" s="53"/>
      <c r="D808" s="53"/>
      <c r="E808" s="53"/>
      <c r="F808" s="53"/>
      <c r="G808" s="53"/>
      <c r="H808" s="53"/>
      <c r="I808" s="53"/>
      <c r="J808" s="53"/>
      <c r="K808" s="53"/>
      <c r="L808" s="53"/>
      <c r="M808" s="53"/>
      <c r="N808" s="53"/>
      <c r="O808" s="53"/>
      <c r="P808" s="53"/>
      <c r="Q808" s="53"/>
      <c r="R808" s="53"/>
      <c r="S808" s="53"/>
      <c r="T808" s="53"/>
      <c r="U808" s="53"/>
      <c r="V808" s="53"/>
      <c r="W808" s="53"/>
      <c r="X808" s="53"/>
      <c r="Y808" s="53"/>
      <c r="Z808" s="53"/>
      <c r="AA808" s="53"/>
    </row>
    <row r="809" spans="1:27" x14ac:dyDescent="0.25">
      <c r="A809" s="53"/>
      <c r="B809" s="53"/>
      <c r="C809" s="53"/>
      <c r="D809" s="53"/>
      <c r="E809" s="53"/>
      <c r="F809" s="53"/>
      <c r="G809" s="53"/>
      <c r="H809" s="53"/>
      <c r="I809" s="53"/>
      <c r="J809" s="53"/>
      <c r="K809" s="53"/>
      <c r="L809" s="53"/>
      <c r="M809" s="53"/>
      <c r="N809" s="53"/>
      <c r="O809" s="53"/>
      <c r="P809" s="53"/>
      <c r="Q809" s="53"/>
      <c r="R809" s="53"/>
      <c r="S809" s="53"/>
      <c r="T809" s="53"/>
      <c r="U809" s="53"/>
      <c r="V809" s="53"/>
      <c r="W809" s="53"/>
      <c r="X809" s="53"/>
      <c r="Y809" s="53"/>
      <c r="Z809" s="53"/>
      <c r="AA809" s="53"/>
    </row>
    <row r="810" spans="1:27" x14ac:dyDescent="0.25">
      <c r="A810" s="53"/>
      <c r="B810" s="53"/>
      <c r="C810" s="53"/>
      <c r="D810" s="53"/>
      <c r="E810" s="53"/>
      <c r="F810" s="53"/>
      <c r="G810" s="53"/>
      <c r="H810" s="53"/>
      <c r="I810" s="53"/>
      <c r="J810" s="53"/>
      <c r="K810" s="53"/>
      <c r="L810" s="53"/>
      <c r="M810" s="53"/>
      <c r="N810" s="53"/>
      <c r="O810" s="53"/>
      <c r="P810" s="53"/>
      <c r="Q810" s="53"/>
      <c r="R810" s="53"/>
      <c r="S810" s="53"/>
      <c r="T810" s="53"/>
      <c r="U810" s="53"/>
      <c r="V810" s="53"/>
      <c r="W810" s="53"/>
      <c r="X810" s="53"/>
      <c r="Y810" s="53"/>
      <c r="Z810" s="53"/>
      <c r="AA810" s="53"/>
    </row>
    <row r="811" spans="1:27" x14ac:dyDescent="0.25">
      <c r="A811" s="53"/>
      <c r="B811" s="53"/>
      <c r="C811" s="53"/>
      <c r="D811" s="53"/>
      <c r="E811" s="53"/>
      <c r="F811" s="53"/>
      <c r="G811" s="53"/>
      <c r="H811" s="53"/>
      <c r="I811" s="53"/>
      <c r="J811" s="53"/>
      <c r="K811" s="53"/>
      <c r="L811" s="53"/>
      <c r="M811" s="53"/>
      <c r="N811" s="53"/>
      <c r="O811" s="53"/>
      <c r="P811" s="53"/>
      <c r="Q811" s="53"/>
      <c r="R811" s="53"/>
      <c r="S811" s="53"/>
      <c r="T811" s="53"/>
      <c r="U811" s="53"/>
      <c r="V811" s="53"/>
      <c r="W811" s="53"/>
      <c r="X811" s="53"/>
      <c r="Y811" s="53"/>
      <c r="Z811" s="53"/>
      <c r="AA811" s="53"/>
    </row>
    <row r="812" spans="1:27" x14ac:dyDescent="0.25">
      <c r="A812" s="53"/>
      <c r="B812" s="53"/>
      <c r="C812" s="53"/>
      <c r="D812" s="53"/>
      <c r="E812" s="53"/>
      <c r="F812" s="53"/>
      <c r="G812" s="53"/>
      <c r="H812" s="53"/>
      <c r="I812" s="53"/>
      <c r="J812" s="53"/>
      <c r="K812" s="53"/>
      <c r="L812" s="53"/>
      <c r="M812" s="53"/>
      <c r="N812" s="53"/>
      <c r="O812" s="53"/>
      <c r="P812" s="53"/>
      <c r="Q812" s="53"/>
      <c r="R812" s="53"/>
      <c r="S812" s="53"/>
      <c r="T812" s="53"/>
      <c r="U812" s="53"/>
      <c r="V812" s="53"/>
      <c r="W812" s="53"/>
      <c r="X812" s="53"/>
      <c r="Y812" s="53"/>
      <c r="Z812" s="53"/>
      <c r="AA812" s="53"/>
    </row>
    <row r="813" spans="1:27" x14ac:dyDescent="0.25">
      <c r="A813" s="53"/>
      <c r="B813" s="53"/>
      <c r="C813" s="53"/>
      <c r="D813" s="53"/>
      <c r="E813" s="53"/>
      <c r="F813" s="53"/>
      <c r="G813" s="53"/>
      <c r="H813" s="53"/>
      <c r="I813" s="53"/>
      <c r="J813" s="53"/>
      <c r="K813" s="53"/>
      <c r="L813" s="53"/>
      <c r="M813" s="53"/>
      <c r="N813" s="53"/>
      <c r="O813" s="53"/>
      <c r="P813" s="53"/>
      <c r="Q813" s="53"/>
      <c r="R813" s="53"/>
      <c r="S813" s="53"/>
      <c r="T813" s="53"/>
      <c r="U813" s="53"/>
      <c r="V813" s="53"/>
      <c r="W813" s="53"/>
      <c r="X813" s="53"/>
      <c r="Y813" s="53"/>
      <c r="Z813" s="53"/>
      <c r="AA813" s="53"/>
    </row>
    <row r="814" spans="1:27" x14ac:dyDescent="0.25">
      <c r="A814" s="53"/>
      <c r="B814" s="53"/>
      <c r="C814" s="53"/>
      <c r="D814" s="53"/>
      <c r="E814" s="53"/>
      <c r="F814" s="53"/>
      <c r="G814" s="53"/>
      <c r="H814" s="53"/>
      <c r="I814" s="53"/>
      <c r="J814" s="53"/>
      <c r="K814" s="53"/>
      <c r="L814" s="53"/>
      <c r="M814" s="53"/>
      <c r="N814" s="53"/>
      <c r="O814" s="53"/>
      <c r="P814" s="53"/>
      <c r="Q814" s="53"/>
      <c r="R814" s="53"/>
      <c r="S814" s="53"/>
      <c r="T814" s="53"/>
      <c r="U814" s="53"/>
      <c r="V814" s="53"/>
      <c r="W814" s="53"/>
      <c r="X814" s="53"/>
      <c r="Y814" s="53"/>
      <c r="Z814" s="53"/>
      <c r="AA814" s="53"/>
    </row>
    <row r="815" spans="1:27" x14ac:dyDescent="0.25">
      <c r="A815" s="53"/>
      <c r="B815" s="53"/>
      <c r="C815" s="53"/>
      <c r="D815" s="53"/>
      <c r="E815" s="53"/>
      <c r="F815" s="53"/>
      <c r="G815" s="53"/>
      <c r="H815" s="53"/>
      <c r="I815" s="53"/>
      <c r="J815" s="53"/>
      <c r="K815" s="53"/>
      <c r="L815" s="53"/>
      <c r="M815" s="53"/>
      <c r="N815" s="53"/>
      <c r="O815" s="53"/>
      <c r="P815" s="53"/>
      <c r="Q815" s="53"/>
      <c r="R815" s="53"/>
      <c r="S815" s="53"/>
      <c r="T815" s="53"/>
      <c r="U815" s="53"/>
      <c r="V815" s="53"/>
      <c r="W815" s="53"/>
      <c r="X815" s="53"/>
      <c r="Y815" s="53"/>
      <c r="Z815" s="53"/>
      <c r="AA815" s="53"/>
    </row>
    <row r="816" spans="1:27" x14ac:dyDescent="0.25">
      <c r="A816" s="53"/>
      <c r="B816" s="53"/>
      <c r="C816" s="53"/>
      <c r="D816" s="53"/>
      <c r="E816" s="53"/>
      <c r="F816" s="53"/>
      <c r="G816" s="53"/>
      <c r="H816" s="53"/>
      <c r="I816" s="53"/>
      <c r="J816" s="53"/>
      <c r="K816" s="53"/>
      <c r="L816" s="53"/>
      <c r="M816" s="53"/>
      <c r="N816" s="53"/>
      <c r="O816" s="53"/>
      <c r="P816" s="53"/>
      <c r="Q816" s="53"/>
      <c r="R816" s="53"/>
      <c r="S816" s="53"/>
      <c r="T816" s="53"/>
      <c r="U816" s="53"/>
      <c r="V816" s="53"/>
      <c r="W816" s="53"/>
      <c r="X816" s="53"/>
      <c r="Y816" s="53"/>
      <c r="Z816" s="53"/>
      <c r="AA816" s="53"/>
    </row>
    <row r="817" spans="1:27" x14ac:dyDescent="0.25">
      <c r="A817" s="53"/>
      <c r="B817" s="53"/>
      <c r="C817" s="53"/>
      <c r="D817" s="53"/>
      <c r="E817" s="53"/>
      <c r="F817" s="53"/>
      <c r="G817" s="53"/>
      <c r="H817" s="53"/>
      <c r="I817" s="53"/>
      <c r="J817" s="53"/>
      <c r="K817" s="53"/>
      <c r="L817" s="53"/>
      <c r="M817" s="53"/>
      <c r="N817" s="53"/>
      <c r="O817" s="53"/>
      <c r="P817" s="53"/>
      <c r="Q817" s="53"/>
      <c r="R817" s="53"/>
      <c r="S817" s="53"/>
      <c r="T817" s="53"/>
      <c r="U817" s="53"/>
      <c r="V817" s="53"/>
      <c r="W817" s="53"/>
      <c r="X817" s="53"/>
      <c r="Y817" s="53"/>
      <c r="Z817" s="53"/>
      <c r="AA817" s="53"/>
    </row>
    <row r="818" spans="1:27" x14ac:dyDescent="0.25">
      <c r="A818" s="53"/>
      <c r="B818" s="53"/>
      <c r="C818" s="53"/>
      <c r="D818" s="53"/>
      <c r="E818" s="53"/>
      <c r="F818" s="53"/>
      <c r="G818" s="53"/>
      <c r="H818" s="53"/>
      <c r="I818" s="53"/>
      <c r="J818" s="53"/>
      <c r="K818" s="53"/>
      <c r="L818" s="53"/>
      <c r="M818" s="53"/>
      <c r="N818" s="53"/>
      <c r="O818" s="53"/>
      <c r="P818" s="53"/>
      <c r="Q818" s="53"/>
      <c r="R818" s="53"/>
      <c r="S818" s="53"/>
      <c r="T818" s="53"/>
      <c r="U818" s="53"/>
      <c r="V818" s="53"/>
      <c r="W818" s="53"/>
      <c r="X818" s="53"/>
      <c r="Y818" s="53"/>
      <c r="Z818" s="53"/>
      <c r="AA818" s="53"/>
    </row>
    <row r="819" spans="1:27" x14ac:dyDescent="0.25">
      <c r="A819" s="53"/>
      <c r="B819" s="53"/>
      <c r="C819" s="53"/>
      <c r="D819" s="53"/>
      <c r="E819" s="53"/>
      <c r="F819" s="53"/>
      <c r="G819" s="53"/>
      <c r="H819" s="53"/>
      <c r="I819" s="53"/>
      <c r="J819" s="53"/>
      <c r="K819" s="53"/>
      <c r="L819" s="53"/>
      <c r="M819" s="53"/>
      <c r="N819" s="53"/>
      <c r="O819" s="53"/>
      <c r="P819" s="53"/>
      <c r="Q819" s="53"/>
      <c r="R819" s="53"/>
      <c r="S819" s="53"/>
      <c r="T819" s="53"/>
      <c r="U819" s="53"/>
      <c r="V819" s="53"/>
      <c r="W819" s="53"/>
      <c r="X819" s="53"/>
      <c r="Y819" s="53"/>
      <c r="Z819" s="53"/>
      <c r="AA819" s="53"/>
    </row>
    <row r="820" spans="1:27" x14ac:dyDescent="0.25">
      <c r="A820" s="53"/>
      <c r="B820" s="53"/>
      <c r="C820" s="53"/>
      <c r="D820" s="53"/>
      <c r="E820" s="53"/>
      <c r="F820" s="53"/>
      <c r="G820" s="53"/>
      <c r="H820" s="53"/>
      <c r="I820" s="53"/>
      <c r="J820" s="53"/>
      <c r="K820" s="53"/>
      <c r="L820" s="53"/>
      <c r="M820" s="53"/>
      <c r="N820" s="53"/>
      <c r="O820" s="53"/>
      <c r="P820" s="53"/>
      <c r="Q820" s="53"/>
      <c r="R820" s="53"/>
      <c r="S820" s="53"/>
      <c r="T820" s="53"/>
      <c r="U820" s="53"/>
      <c r="V820" s="53"/>
      <c r="W820" s="53"/>
      <c r="X820" s="53"/>
      <c r="Y820" s="53"/>
      <c r="Z820" s="53"/>
      <c r="AA820" s="53"/>
    </row>
    <row r="821" spans="1:27" x14ac:dyDescent="0.25">
      <c r="A821" s="53"/>
      <c r="B821" s="53"/>
      <c r="C821" s="53"/>
      <c r="D821" s="53"/>
      <c r="E821" s="53"/>
      <c r="F821" s="53"/>
      <c r="G821" s="53"/>
      <c r="H821" s="53"/>
      <c r="I821" s="53"/>
      <c r="J821" s="53"/>
      <c r="K821" s="53"/>
      <c r="L821" s="53"/>
      <c r="M821" s="53"/>
      <c r="N821" s="53"/>
      <c r="O821" s="53"/>
      <c r="P821" s="53"/>
      <c r="Q821" s="53"/>
      <c r="R821" s="53"/>
      <c r="S821" s="53"/>
      <c r="T821" s="53"/>
      <c r="U821" s="53"/>
      <c r="V821" s="53"/>
      <c r="W821" s="53"/>
      <c r="X821" s="53"/>
      <c r="Y821" s="53"/>
      <c r="Z821" s="53"/>
      <c r="AA821" s="53"/>
    </row>
    <row r="822" spans="1:27" x14ac:dyDescent="0.25">
      <c r="A822" s="53"/>
      <c r="B822" s="53"/>
      <c r="C822" s="53"/>
      <c r="D822" s="53"/>
      <c r="E822" s="53"/>
      <c r="F822" s="53"/>
      <c r="G822" s="53"/>
      <c r="H822" s="53"/>
      <c r="I822" s="53"/>
      <c r="J822" s="53"/>
      <c r="K822" s="53"/>
      <c r="L822" s="53"/>
      <c r="M822" s="53"/>
      <c r="N822" s="53"/>
      <c r="O822" s="53"/>
      <c r="P822" s="53"/>
      <c r="Q822" s="53"/>
      <c r="R822" s="53"/>
      <c r="S822" s="53"/>
      <c r="T822" s="53"/>
      <c r="U822" s="53"/>
      <c r="V822" s="53"/>
      <c r="W822" s="53"/>
      <c r="X822" s="53"/>
      <c r="Y822" s="53"/>
      <c r="Z822" s="53"/>
      <c r="AA822" s="53"/>
    </row>
    <row r="823" spans="1:27" x14ac:dyDescent="0.25">
      <c r="A823" s="53"/>
      <c r="B823" s="53"/>
      <c r="C823" s="53"/>
      <c r="D823" s="53"/>
      <c r="E823" s="53"/>
      <c r="F823" s="53"/>
      <c r="G823" s="53"/>
      <c r="H823" s="53"/>
      <c r="I823" s="53"/>
      <c r="J823" s="53"/>
      <c r="K823" s="53"/>
      <c r="L823" s="53"/>
      <c r="M823" s="53"/>
      <c r="N823" s="53"/>
      <c r="O823" s="53"/>
      <c r="P823" s="53"/>
      <c r="Q823" s="53"/>
      <c r="R823" s="53"/>
      <c r="S823" s="53"/>
      <c r="T823" s="53"/>
      <c r="U823" s="53"/>
      <c r="V823" s="53"/>
      <c r="W823" s="53"/>
      <c r="X823" s="53"/>
      <c r="Y823" s="53"/>
      <c r="Z823" s="53"/>
      <c r="AA823" s="53"/>
    </row>
    <row r="824" spans="1:27" x14ac:dyDescent="0.25">
      <c r="A824" s="53"/>
      <c r="B824" s="53"/>
      <c r="C824" s="53"/>
      <c r="D824" s="53"/>
      <c r="E824" s="53"/>
      <c r="F824" s="53"/>
      <c r="G824" s="53"/>
      <c r="H824" s="53"/>
      <c r="I824" s="53"/>
      <c r="J824" s="53"/>
      <c r="K824" s="53"/>
      <c r="L824" s="53"/>
      <c r="M824" s="53"/>
      <c r="N824" s="53"/>
      <c r="O824" s="53"/>
      <c r="P824" s="53"/>
      <c r="Q824" s="53"/>
      <c r="R824" s="53"/>
      <c r="S824" s="53"/>
      <c r="T824" s="53"/>
      <c r="U824" s="53"/>
      <c r="V824" s="53"/>
      <c r="W824" s="53"/>
      <c r="X824" s="53"/>
      <c r="Y824" s="53"/>
      <c r="Z824" s="53"/>
      <c r="AA824" s="53"/>
    </row>
    <row r="825" spans="1:27" x14ac:dyDescent="0.25">
      <c r="A825" s="53"/>
      <c r="B825" s="53"/>
      <c r="C825" s="53"/>
      <c r="D825" s="53"/>
      <c r="E825" s="53"/>
      <c r="F825" s="53"/>
      <c r="G825" s="53"/>
      <c r="H825" s="53"/>
      <c r="I825" s="53"/>
      <c r="J825" s="53"/>
      <c r="K825" s="53"/>
      <c r="L825" s="53"/>
      <c r="M825" s="53"/>
      <c r="N825" s="53"/>
      <c r="O825" s="53"/>
      <c r="P825" s="53"/>
      <c r="Q825" s="53"/>
      <c r="R825" s="53"/>
      <c r="S825" s="53"/>
      <c r="T825" s="53"/>
      <c r="U825" s="53"/>
      <c r="V825" s="53"/>
      <c r="W825" s="53"/>
      <c r="X825" s="53"/>
      <c r="Y825" s="53"/>
      <c r="Z825" s="53"/>
      <c r="AA825" s="53"/>
    </row>
    <row r="826" spans="1:27" x14ac:dyDescent="0.25">
      <c r="A826" s="53"/>
      <c r="B826" s="53"/>
      <c r="C826" s="53"/>
      <c r="D826" s="53"/>
      <c r="E826" s="53"/>
      <c r="F826" s="53"/>
      <c r="G826" s="53"/>
      <c r="H826" s="53"/>
      <c r="I826" s="53"/>
      <c r="J826" s="53"/>
      <c r="K826" s="53"/>
      <c r="L826" s="53"/>
      <c r="M826" s="53"/>
      <c r="N826" s="53"/>
      <c r="O826" s="53"/>
      <c r="P826" s="53"/>
      <c r="Q826" s="53"/>
      <c r="R826" s="53"/>
      <c r="S826" s="53"/>
      <c r="T826" s="53"/>
      <c r="U826" s="53"/>
      <c r="V826" s="53"/>
      <c r="W826" s="53"/>
      <c r="X826" s="53"/>
      <c r="Y826" s="53"/>
      <c r="Z826" s="53"/>
      <c r="AA826" s="53"/>
    </row>
    <row r="827" spans="1:27" x14ac:dyDescent="0.25">
      <c r="A827" s="53"/>
      <c r="B827" s="53"/>
      <c r="C827" s="53"/>
      <c r="D827" s="53"/>
      <c r="E827" s="53"/>
      <c r="F827" s="53"/>
      <c r="G827" s="53"/>
      <c r="H827" s="53"/>
      <c r="I827" s="53"/>
      <c r="J827" s="53"/>
      <c r="K827" s="53"/>
      <c r="L827" s="53"/>
      <c r="M827" s="53"/>
      <c r="N827" s="53"/>
      <c r="O827" s="53"/>
      <c r="P827" s="53"/>
      <c r="Q827" s="53"/>
      <c r="R827" s="53"/>
      <c r="S827" s="53"/>
      <c r="T827" s="53"/>
      <c r="U827" s="53"/>
      <c r="V827" s="53"/>
      <c r="W827" s="53"/>
      <c r="X827" s="53"/>
      <c r="Y827" s="53"/>
      <c r="Z827" s="53"/>
      <c r="AA827" s="53"/>
    </row>
    <row r="828" spans="1:27" x14ac:dyDescent="0.25">
      <c r="A828" s="53"/>
      <c r="B828" s="53"/>
      <c r="C828" s="53"/>
      <c r="D828" s="53"/>
      <c r="E828" s="53"/>
      <c r="F828" s="53"/>
      <c r="G828" s="53"/>
      <c r="H828" s="53"/>
      <c r="I828" s="53"/>
      <c r="J828" s="53"/>
      <c r="K828" s="53"/>
      <c r="L828" s="53"/>
      <c r="M828" s="53"/>
      <c r="N828" s="53"/>
      <c r="O828" s="53"/>
      <c r="P828" s="53"/>
      <c r="Q828" s="53"/>
      <c r="R828" s="53"/>
      <c r="S828" s="53"/>
      <c r="T828" s="53"/>
      <c r="U828" s="53"/>
      <c r="V828" s="53"/>
      <c r="W828" s="53"/>
      <c r="X828" s="53"/>
      <c r="Y828" s="53"/>
      <c r="Z828" s="53"/>
      <c r="AA828" s="53"/>
    </row>
    <row r="829" spans="1:27" x14ac:dyDescent="0.25">
      <c r="A829" s="53"/>
      <c r="B829" s="53"/>
      <c r="C829" s="53"/>
      <c r="D829" s="53"/>
      <c r="E829" s="53"/>
      <c r="F829" s="53"/>
      <c r="G829" s="53"/>
      <c r="H829" s="53"/>
      <c r="I829" s="53"/>
      <c r="J829" s="53"/>
      <c r="K829" s="53"/>
      <c r="L829" s="53"/>
      <c r="M829" s="53"/>
      <c r="N829" s="53"/>
      <c r="O829" s="53"/>
      <c r="P829" s="53"/>
      <c r="Q829" s="53"/>
      <c r="R829" s="53"/>
      <c r="S829" s="53"/>
      <c r="T829" s="53"/>
      <c r="U829" s="53"/>
      <c r="V829" s="53"/>
      <c r="W829" s="53"/>
      <c r="X829" s="53"/>
      <c r="Y829" s="53"/>
      <c r="Z829" s="53"/>
      <c r="AA829" s="53"/>
    </row>
    <row r="830" spans="1:27" x14ac:dyDescent="0.25">
      <c r="A830" s="53"/>
      <c r="B830" s="53"/>
      <c r="C830" s="53"/>
      <c r="D830" s="53"/>
      <c r="E830" s="53"/>
      <c r="F830" s="53"/>
      <c r="G830" s="53"/>
      <c r="H830" s="53"/>
      <c r="I830" s="53"/>
      <c r="J830" s="53"/>
      <c r="K830" s="53"/>
      <c r="L830" s="53"/>
      <c r="M830" s="53"/>
      <c r="N830" s="53"/>
      <c r="O830" s="53"/>
      <c r="P830" s="53"/>
      <c r="Q830" s="53"/>
      <c r="R830" s="53"/>
      <c r="S830" s="53"/>
      <c r="T830" s="53"/>
      <c r="U830" s="53"/>
      <c r="V830" s="53"/>
      <c r="W830" s="53"/>
      <c r="X830" s="53"/>
      <c r="Y830" s="53"/>
      <c r="Z830" s="53"/>
      <c r="AA830" s="53"/>
    </row>
    <row r="831" spans="1:27" x14ac:dyDescent="0.25">
      <c r="A831" s="53"/>
      <c r="B831" s="53"/>
      <c r="C831" s="53"/>
      <c r="D831" s="53"/>
      <c r="E831" s="53"/>
      <c r="F831" s="53"/>
      <c r="G831" s="53"/>
      <c r="H831" s="53"/>
      <c r="I831" s="53"/>
      <c r="J831" s="53"/>
      <c r="K831" s="53"/>
      <c r="L831" s="53"/>
      <c r="M831" s="53"/>
      <c r="N831" s="53"/>
      <c r="O831" s="53"/>
      <c r="P831" s="53"/>
      <c r="Q831" s="53"/>
      <c r="R831" s="53"/>
      <c r="S831" s="53"/>
      <c r="T831" s="53"/>
      <c r="U831" s="53"/>
      <c r="V831" s="53"/>
      <c r="W831" s="53"/>
      <c r="X831" s="53"/>
      <c r="Y831" s="53"/>
      <c r="Z831" s="53"/>
      <c r="AA831" s="53"/>
    </row>
    <row r="832" spans="1:27" x14ac:dyDescent="0.25">
      <c r="A832" s="53"/>
      <c r="B832" s="53"/>
      <c r="C832" s="53"/>
      <c r="D832" s="53"/>
      <c r="E832" s="53"/>
      <c r="F832" s="53"/>
      <c r="G832" s="53"/>
      <c r="H832" s="53"/>
      <c r="I832" s="53"/>
      <c r="J832" s="53"/>
      <c r="K832" s="53"/>
      <c r="L832" s="53"/>
      <c r="M832" s="53"/>
      <c r="N832" s="53"/>
      <c r="O832" s="53"/>
      <c r="P832" s="53"/>
      <c r="Q832" s="53"/>
      <c r="R832" s="53"/>
      <c r="S832" s="53"/>
      <c r="T832" s="53"/>
      <c r="U832" s="53"/>
      <c r="V832" s="53"/>
      <c r="W832" s="53"/>
      <c r="X832" s="53"/>
      <c r="Y832" s="53"/>
      <c r="Z832" s="53"/>
      <c r="AA832" s="53"/>
    </row>
    <row r="833" spans="1:27" x14ac:dyDescent="0.25">
      <c r="A833" s="53"/>
      <c r="B833" s="53"/>
      <c r="C833" s="53"/>
      <c r="D833" s="53"/>
      <c r="E833" s="53"/>
      <c r="F833" s="53"/>
      <c r="G833" s="53"/>
      <c r="H833" s="53"/>
      <c r="I833" s="53"/>
      <c r="J833" s="53"/>
      <c r="K833" s="53"/>
      <c r="L833" s="53"/>
      <c r="M833" s="53"/>
      <c r="N833" s="53"/>
      <c r="O833" s="53"/>
      <c r="P833" s="53"/>
      <c r="Q833" s="53"/>
      <c r="R833" s="53"/>
      <c r="S833" s="53"/>
      <c r="T833" s="53"/>
      <c r="U833" s="53"/>
      <c r="V833" s="53"/>
      <c r="W833" s="53"/>
      <c r="X833" s="53"/>
      <c r="Y833" s="53"/>
      <c r="Z833" s="53"/>
      <c r="AA833" s="53"/>
    </row>
    <row r="834" spans="1:27" x14ac:dyDescent="0.25">
      <c r="A834" s="53"/>
      <c r="B834" s="53"/>
      <c r="C834" s="53"/>
      <c r="D834" s="53"/>
      <c r="E834" s="53"/>
      <c r="F834" s="53"/>
      <c r="G834" s="53"/>
      <c r="H834" s="53"/>
      <c r="I834" s="53"/>
      <c r="J834" s="53"/>
      <c r="K834" s="53"/>
      <c r="L834" s="53"/>
      <c r="M834" s="53"/>
      <c r="N834" s="53"/>
      <c r="O834" s="53"/>
      <c r="P834" s="53"/>
      <c r="Q834" s="53"/>
      <c r="R834" s="53"/>
      <c r="S834" s="53"/>
      <c r="T834" s="53"/>
      <c r="U834" s="53"/>
      <c r="V834" s="53"/>
      <c r="W834" s="53"/>
      <c r="X834" s="53"/>
      <c r="Y834" s="53"/>
      <c r="Z834" s="53"/>
      <c r="AA834" s="53"/>
    </row>
    <row r="835" spans="1:27" x14ac:dyDescent="0.25">
      <c r="A835" s="53"/>
      <c r="B835" s="53"/>
      <c r="C835" s="53"/>
      <c r="D835" s="53"/>
      <c r="E835" s="53"/>
      <c r="F835" s="53"/>
      <c r="G835" s="53"/>
      <c r="H835" s="53"/>
      <c r="I835" s="53"/>
      <c r="J835" s="53"/>
      <c r="K835" s="53"/>
      <c r="L835" s="53"/>
      <c r="M835" s="53"/>
      <c r="N835" s="53"/>
      <c r="O835" s="53"/>
      <c r="P835" s="53"/>
      <c r="Q835" s="53"/>
      <c r="R835" s="53"/>
      <c r="S835" s="53"/>
      <c r="T835" s="53"/>
      <c r="U835" s="53"/>
      <c r="V835" s="53"/>
      <c r="W835" s="53"/>
      <c r="X835" s="53"/>
      <c r="Y835" s="53"/>
      <c r="Z835" s="53"/>
      <c r="AA835" s="53"/>
    </row>
    <row r="836" spans="1:27" x14ac:dyDescent="0.25">
      <c r="A836" s="53"/>
      <c r="B836" s="53"/>
      <c r="C836" s="53"/>
      <c r="D836" s="53"/>
      <c r="E836" s="53"/>
      <c r="F836" s="53"/>
      <c r="G836" s="53"/>
      <c r="H836" s="53"/>
      <c r="I836" s="53"/>
      <c r="J836" s="53"/>
      <c r="K836" s="53"/>
      <c r="L836" s="53"/>
      <c r="M836" s="53"/>
      <c r="N836" s="53"/>
      <c r="O836" s="53"/>
      <c r="P836" s="53"/>
      <c r="Q836" s="53"/>
      <c r="R836" s="53"/>
      <c r="S836" s="53"/>
      <c r="T836" s="53"/>
      <c r="U836" s="53"/>
      <c r="V836" s="53"/>
      <c r="W836" s="53"/>
      <c r="X836" s="53"/>
      <c r="Y836" s="53"/>
      <c r="Z836" s="53"/>
      <c r="AA836" s="53"/>
    </row>
    <row r="837" spans="1:27" x14ac:dyDescent="0.25">
      <c r="A837" s="53"/>
      <c r="B837" s="53"/>
      <c r="C837" s="53"/>
      <c r="D837" s="53"/>
      <c r="E837" s="53"/>
      <c r="F837" s="53"/>
      <c r="G837" s="53"/>
      <c r="H837" s="53"/>
      <c r="I837" s="53"/>
      <c r="J837" s="53"/>
      <c r="K837" s="53"/>
      <c r="L837" s="53"/>
      <c r="M837" s="53"/>
      <c r="N837" s="53"/>
      <c r="O837" s="53"/>
      <c r="P837" s="53"/>
      <c r="Q837" s="53"/>
      <c r="R837" s="53"/>
      <c r="S837" s="53"/>
      <c r="T837" s="53"/>
      <c r="U837" s="53"/>
      <c r="V837" s="53"/>
      <c r="W837" s="53"/>
      <c r="X837" s="53"/>
      <c r="Y837" s="53"/>
      <c r="Z837" s="53"/>
      <c r="AA837" s="53"/>
    </row>
    <row r="838" spans="1:27" x14ac:dyDescent="0.25">
      <c r="A838" s="53"/>
      <c r="B838" s="53"/>
      <c r="C838" s="53"/>
      <c r="D838" s="53"/>
      <c r="E838" s="53"/>
      <c r="F838" s="53"/>
      <c r="G838" s="53"/>
      <c r="H838" s="53"/>
      <c r="I838" s="53"/>
      <c r="J838" s="53"/>
      <c r="K838" s="53"/>
      <c r="L838" s="53"/>
      <c r="M838" s="53"/>
      <c r="N838" s="53"/>
      <c r="O838" s="53"/>
      <c r="P838" s="53"/>
      <c r="Q838" s="53"/>
      <c r="R838" s="53"/>
      <c r="S838" s="53"/>
      <c r="T838" s="53"/>
      <c r="U838" s="53"/>
      <c r="V838" s="53"/>
      <c r="W838" s="53"/>
      <c r="X838" s="53"/>
      <c r="Y838" s="53"/>
      <c r="Z838" s="53"/>
      <c r="AA838" s="53"/>
    </row>
    <row r="839" spans="1:27" x14ac:dyDescent="0.25">
      <c r="A839" s="53"/>
      <c r="B839" s="53"/>
      <c r="C839" s="53"/>
      <c r="D839" s="53"/>
      <c r="E839" s="53"/>
      <c r="F839" s="53"/>
      <c r="G839" s="53"/>
      <c r="H839" s="53"/>
      <c r="I839" s="53"/>
      <c r="J839" s="53"/>
      <c r="K839" s="53"/>
      <c r="L839" s="53"/>
      <c r="M839" s="53"/>
      <c r="N839" s="53"/>
      <c r="O839" s="53"/>
      <c r="P839" s="53"/>
      <c r="Q839" s="53"/>
      <c r="R839" s="53"/>
      <c r="S839" s="53"/>
      <c r="T839" s="53"/>
      <c r="U839" s="53"/>
      <c r="V839" s="53"/>
      <c r="W839" s="53"/>
      <c r="X839" s="53"/>
      <c r="Y839" s="53"/>
      <c r="Z839" s="53"/>
      <c r="AA839" s="53"/>
    </row>
    <row r="840" spans="1:27" x14ac:dyDescent="0.25">
      <c r="A840" s="53"/>
      <c r="B840" s="53"/>
      <c r="C840" s="53"/>
      <c r="D840" s="53"/>
      <c r="E840" s="53"/>
      <c r="F840" s="53"/>
      <c r="G840" s="53"/>
      <c r="H840" s="53"/>
      <c r="I840" s="53"/>
      <c r="J840" s="53"/>
      <c r="K840" s="53"/>
      <c r="L840" s="53"/>
      <c r="M840" s="53"/>
      <c r="N840" s="53"/>
      <c r="O840" s="53"/>
      <c r="P840" s="53"/>
      <c r="Q840" s="53"/>
      <c r="R840" s="53"/>
      <c r="S840" s="53"/>
      <c r="T840" s="53"/>
      <c r="U840" s="53"/>
      <c r="V840" s="53"/>
      <c r="W840" s="53"/>
      <c r="X840" s="53"/>
      <c r="Y840" s="53"/>
      <c r="Z840" s="53"/>
      <c r="AA840" s="53"/>
    </row>
    <row r="841" spans="1:27" x14ac:dyDescent="0.25">
      <c r="A841" s="53"/>
      <c r="B841" s="53"/>
      <c r="C841" s="53"/>
      <c r="D841" s="53"/>
      <c r="E841" s="53"/>
      <c r="F841" s="53"/>
      <c r="G841" s="53"/>
      <c r="H841" s="53"/>
      <c r="I841" s="53"/>
      <c r="J841" s="53"/>
      <c r="K841" s="53"/>
      <c r="L841" s="53"/>
      <c r="M841" s="53"/>
      <c r="N841" s="53"/>
      <c r="O841" s="53"/>
      <c r="P841" s="53"/>
      <c r="Q841" s="53"/>
      <c r="R841" s="53"/>
      <c r="S841" s="53"/>
      <c r="T841" s="53"/>
      <c r="U841" s="53"/>
      <c r="V841" s="53"/>
      <c r="W841" s="53"/>
      <c r="X841" s="53"/>
      <c r="Y841" s="53"/>
      <c r="Z841" s="53"/>
      <c r="AA841" s="53"/>
    </row>
    <row r="842" spans="1:27" x14ac:dyDescent="0.25">
      <c r="A842" s="53"/>
      <c r="B842" s="53"/>
      <c r="C842" s="53"/>
      <c r="D842" s="53"/>
      <c r="E842" s="53"/>
      <c r="F842" s="53"/>
      <c r="G842" s="53"/>
      <c r="H842" s="53"/>
      <c r="I842" s="53"/>
      <c r="J842" s="53"/>
      <c r="K842" s="53"/>
      <c r="L842" s="53"/>
      <c r="M842" s="53"/>
      <c r="N842" s="53"/>
      <c r="O842" s="53"/>
      <c r="P842" s="53"/>
      <c r="Q842" s="53"/>
      <c r="R842" s="53"/>
      <c r="S842" s="53"/>
      <c r="T842" s="53"/>
      <c r="U842" s="53"/>
      <c r="V842" s="53"/>
      <c r="W842" s="53"/>
      <c r="X842" s="53"/>
      <c r="Y842" s="53"/>
      <c r="Z842" s="53"/>
      <c r="AA842" s="53"/>
    </row>
    <row r="843" spans="1:27" x14ac:dyDescent="0.25">
      <c r="A843" s="53"/>
      <c r="B843" s="53"/>
      <c r="C843" s="53"/>
      <c r="D843" s="53"/>
      <c r="E843" s="53"/>
      <c r="F843" s="53"/>
      <c r="G843" s="53"/>
      <c r="H843" s="53"/>
      <c r="I843" s="53"/>
      <c r="J843" s="53"/>
      <c r="K843" s="53"/>
      <c r="L843" s="53"/>
      <c r="M843" s="53"/>
      <c r="N843" s="53"/>
      <c r="O843" s="53"/>
      <c r="P843" s="53"/>
      <c r="Q843" s="53"/>
      <c r="R843" s="53"/>
      <c r="S843" s="53"/>
      <c r="T843" s="53"/>
      <c r="U843" s="53"/>
      <c r="V843" s="53"/>
      <c r="W843" s="53"/>
      <c r="X843" s="53"/>
      <c r="Y843" s="53"/>
      <c r="Z843" s="53"/>
      <c r="AA843" s="53"/>
    </row>
    <row r="844" spans="1:27" x14ac:dyDescent="0.25">
      <c r="A844" s="53"/>
      <c r="B844" s="53"/>
      <c r="C844" s="53"/>
      <c r="D844" s="53"/>
      <c r="E844" s="53"/>
      <c r="F844" s="53"/>
      <c r="G844" s="53"/>
      <c r="H844" s="53"/>
      <c r="I844" s="53"/>
      <c r="J844" s="53"/>
      <c r="K844" s="53"/>
      <c r="L844" s="53"/>
      <c r="M844" s="53"/>
      <c r="N844" s="53"/>
      <c r="O844" s="53"/>
      <c r="P844" s="53"/>
      <c r="Q844" s="53"/>
      <c r="R844" s="53"/>
      <c r="S844" s="53"/>
      <c r="T844" s="53"/>
      <c r="U844" s="53"/>
      <c r="V844" s="53"/>
      <c r="W844" s="53"/>
      <c r="X844" s="53"/>
      <c r="Y844" s="53"/>
      <c r="Z844" s="53"/>
      <c r="AA844" s="53"/>
    </row>
    <row r="845" spans="1:27" x14ac:dyDescent="0.25">
      <c r="A845" s="53"/>
      <c r="B845" s="53"/>
      <c r="C845" s="53"/>
      <c r="D845" s="53"/>
      <c r="E845" s="53"/>
      <c r="F845" s="53"/>
      <c r="G845" s="53"/>
      <c r="H845" s="53"/>
      <c r="I845" s="53"/>
      <c r="J845" s="53"/>
      <c r="K845" s="53"/>
      <c r="L845" s="53"/>
      <c r="M845" s="53"/>
      <c r="N845" s="53"/>
      <c r="O845" s="53"/>
      <c r="P845" s="53"/>
      <c r="Q845" s="53"/>
      <c r="R845" s="53"/>
      <c r="S845" s="53"/>
      <c r="T845" s="53"/>
      <c r="U845" s="53"/>
      <c r="V845" s="53"/>
      <c r="W845" s="53"/>
      <c r="X845" s="53"/>
      <c r="Y845" s="53"/>
      <c r="Z845" s="53"/>
      <c r="AA845" s="53"/>
    </row>
    <row r="846" spans="1:27" x14ac:dyDescent="0.25">
      <c r="A846" s="53"/>
      <c r="B846" s="53"/>
      <c r="C846" s="53"/>
      <c r="D846" s="53"/>
      <c r="E846" s="53"/>
      <c r="F846" s="53"/>
      <c r="G846" s="53"/>
      <c r="H846" s="53"/>
      <c r="I846" s="53"/>
      <c r="J846" s="53"/>
      <c r="K846" s="53"/>
      <c r="L846" s="53"/>
      <c r="M846" s="53"/>
      <c r="N846" s="53"/>
      <c r="O846" s="53"/>
      <c r="P846" s="53"/>
      <c r="Q846" s="53"/>
      <c r="R846" s="53"/>
      <c r="S846" s="53"/>
      <c r="T846" s="53"/>
      <c r="U846" s="53"/>
      <c r="V846" s="53"/>
      <c r="W846" s="53"/>
      <c r="X846" s="53"/>
      <c r="Y846" s="53"/>
      <c r="Z846" s="53"/>
      <c r="AA846" s="53"/>
    </row>
    <row r="847" spans="1:27" x14ac:dyDescent="0.25">
      <c r="A847" s="53"/>
      <c r="B847" s="53"/>
      <c r="C847" s="53"/>
      <c r="D847" s="53"/>
      <c r="E847" s="53"/>
      <c r="F847" s="53"/>
      <c r="G847" s="53"/>
      <c r="H847" s="53"/>
      <c r="I847" s="53"/>
      <c r="J847" s="53"/>
      <c r="K847" s="53"/>
      <c r="L847" s="53"/>
      <c r="M847" s="53"/>
      <c r="N847" s="53"/>
      <c r="O847" s="53"/>
      <c r="P847" s="53"/>
      <c r="Q847" s="53"/>
      <c r="R847" s="53"/>
      <c r="S847" s="53"/>
      <c r="T847" s="53"/>
      <c r="U847" s="53"/>
      <c r="V847" s="53"/>
      <c r="W847" s="53"/>
      <c r="X847" s="53"/>
      <c r="Y847" s="53"/>
      <c r="Z847" s="53"/>
      <c r="AA847" s="53"/>
    </row>
    <row r="848" spans="1:27" x14ac:dyDescent="0.25">
      <c r="A848" s="53"/>
      <c r="B848" s="53"/>
      <c r="C848" s="53"/>
      <c r="D848" s="53"/>
      <c r="E848" s="53"/>
      <c r="F848" s="53"/>
      <c r="G848" s="53"/>
      <c r="H848" s="53"/>
      <c r="I848" s="53"/>
      <c r="J848" s="53"/>
      <c r="K848" s="53"/>
      <c r="L848" s="53"/>
      <c r="M848" s="53"/>
      <c r="N848" s="53"/>
      <c r="O848" s="53"/>
      <c r="P848" s="53"/>
      <c r="Q848" s="53"/>
      <c r="R848" s="53"/>
      <c r="S848" s="53"/>
      <c r="T848" s="53"/>
      <c r="U848" s="53"/>
      <c r="V848" s="53"/>
      <c r="W848" s="53"/>
      <c r="X848" s="53"/>
      <c r="Y848" s="53"/>
      <c r="Z848" s="53"/>
      <c r="AA848" s="53"/>
    </row>
    <row r="849" spans="1:27" x14ac:dyDescent="0.25">
      <c r="A849" s="53"/>
      <c r="B849" s="53"/>
      <c r="C849" s="53"/>
      <c r="D849" s="53"/>
      <c r="E849" s="53"/>
      <c r="F849" s="53"/>
      <c r="G849" s="53"/>
      <c r="H849" s="53"/>
      <c r="I849" s="53"/>
      <c r="J849" s="53"/>
      <c r="K849" s="53"/>
      <c r="L849" s="53"/>
      <c r="M849" s="53"/>
      <c r="N849" s="53"/>
      <c r="O849" s="53"/>
      <c r="P849" s="53"/>
      <c r="Q849" s="53"/>
      <c r="R849" s="53"/>
      <c r="S849" s="53"/>
      <c r="T849" s="53"/>
      <c r="U849" s="53"/>
      <c r="V849" s="53"/>
      <c r="W849" s="53"/>
      <c r="X849" s="53"/>
      <c r="Y849" s="53"/>
      <c r="Z849" s="53"/>
      <c r="AA849" s="53"/>
    </row>
    <row r="850" spans="1:27" x14ac:dyDescent="0.25">
      <c r="A850" s="53"/>
      <c r="B850" s="53"/>
      <c r="C850" s="53"/>
      <c r="D850" s="53"/>
      <c r="E850" s="53"/>
      <c r="F850" s="53"/>
      <c r="G850" s="53"/>
      <c r="H850" s="53"/>
      <c r="I850" s="53"/>
      <c r="J850" s="53"/>
      <c r="K850" s="53"/>
      <c r="L850" s="53"/>
      <c r="M850" s="53"/>
      <c r="N850" s="53"/>
      <c r="O850" s="53"/>
      <c r="P850" s="53"/>
      <c r="Q850" s="53"/>
      <c r="R850" s="53"/>
      <c r="S850" s="53"/>
      <c r="T850" s="53"/>
      <c r="U850" s="53"/>
      <c r="V850" s="53"/>
      <c r="W850" s="53"/>
      <c r="X850" s="53"/>
      <c r="Y850" s="53"/>
      <c r="Z850" s="53"/>
      <c r="AA850" s="53"/>
    </row>
    <row r="851" spans="1:27" x14ac:dyDescent="0.25">
      <c r="A851" s="53"/>
      <c r="B851" s="53"/>
      <c r="C851" s="53"/>
      <c r="D851" s="53"/>
      <c r="E851" s="53"/>
      <c r="F851" s="53"/>
      <c r="G851" s="53"/>
      <c r="H851" s="53"/>
      <c r="I851" s="53"/>
      <c r="J851" s="53"/>
      <c r="K851" s="53"/>
      <c r="L851" s="53"/>
      <c r="M851" s="53"/>
      <c r="N851" s="53"/>
      <c r="O851" s="53"/>
      <c r="P851" s="53"/>
      <c r="Q851" s="53"/>
      <c r="R851" s="53"/>
      <c r="S851" s="53"/>
      <c r="T851" s="53"/>
      <c r="U851" s="53"/>
      <c r="V851" s="53"/>
      <c r="W851" s="53"/>
      <c r="X851" s="53"/>
      <c r="Y851" s="53"/>
      <c r="Z851" s="53"/>
      <c r="AA851" s="53"/>
    </row>
    <row r="852" spans="1:27" x14ac:dyDescent="0.25">
      <c r="A852" s="53"/>
      <c r="B852" s="53"/>
      <c r="C852" s="53"/>
      <c r="D852" s="53"/>
      <c r="E852" s="53"/>
      <c r="F852" s="53"/>
      <c r="G852" s="53"/>
      <c r="H852" s="53"/>
      <c r="I852" s="53"/>
      <c r="J852" s="53"/>
      <c r="K852" s="53"/>
      <c r="L852" s="53"/>
      <c r="M852" s="53"/>
      <c r="N852" s="53"/>
      <c r="O852" s="53"/>
      <c r="P852" s="53"/>
      <c r="Q852" s="53"/>
      <c r="R852" s="53"/>
      <c r="S852" s="53"/>
      <c r="T852" s="53"/>
      <c r="U852" s="53"/>
      <c r="V852" s="53"/>
      <c r="W852" s="53"/>
      <c r="X852" s="53"/>
      <c r="Y852" s="53"/>
      <c r="Z852" s="53"/>
      <c r="AA852" s="53"/>
    </row>
    <row r="853" spans="1:27" x14ac:dyDescent="0.25">
      <c r="A853" s="53"/>
      <c r="B853" s="53"/>
      <c r="C853" s="53"/>
      <c r="D853" s="53"/>
      <c r="E853" s="53"/>
      <c r="F853" s="53"/>
      <c r="G853" s="53"/>
      <c r="H853" s="53"/>
      <c r="I853" s="53"/>
      <c r="J853" s="53"/>
      <c r="K853" s="53"/>
      <c r="L853" s="53"/>
      <c r="M853" s="53"/>
      <c r="N853" s="53"/>
      <c r="O853" s="53"/>
      <c r="P853" s="53"/>
      <c r="Q853" s="53"/>
      <c r="R853" s="53"/>
      <c r="S853" s="53"/>
      <c r="T853" s="53"/>
      <c r="U853" s="53"/>
      <c r="V853" s="53"/>
      <c r="W853" s="53"/>
      <c r="X853" s="53"/>
      <c r="Y853" s="53"/>
      <c r="Z853" s="53"/>
      <c r="AA853" s="53"/>
    </row>
    <row r="854" spans="1:27" x14ac:dyDescent="0.25">
      <c r="A854" s="53"/>
      <c r="B854" s="53"/>
      <c r="C854" s="53"/>
      <c r="D854" s="53"/>
      <c r="E854" s="53"/>
      <c r="F854" s="53"/>
      <c r="G854" s="53"/>
      <c r="H854" s="53"/>
      <c r="I854" s="53"/>
      <c r="J854" s="53"/>
      <c r="K854" s="53"/>
      <c r="L854" s="53"/>
      <c r="M854" s="53"/>
      <c r="N854" s="53"/>
      <c r="O854" s="53"/>
      <c r="P854" s="53"/>
      <c r="Q854" s="53"/>
      <c r="R854" s="53"/>
      <c r="S854" s="53"/>
      <c r="T854" s="53"/>
      <c r="U854" s="53"/>
      <c r="V854" s="53"/>
      <c r="W854" s="53"/>
      <c r="X854" s="53"/>
      <c r="Y854" s="53"/>
      <c r="Z854" s="53"/>
      <c r="AA854" s="53"/>
    </row>
    <row r="855" spans="1:27" x14ac:dyDescent="0.25">
      <c r="A855" s="53"/>
      <c r="B855" s="53"/>
      <c r="C855" s="53"/>
      <c r="D855" s="53"/>
      <c r="E855" s="53"/>
      <c r="F855" s="53"/>
      <c r="G855" s="53"/>
      <c r="H855" s="53"/>
      <c r="I855" s="53"/>
      <c r="J855" s="53"/>
      <c r="K855" s="53"/>
      <c r="L855" s="53"/>
      <c r="M855" s="53"/>
      <c r="N855" s="53"/>
      <c r="O855" s="53"/>
      <c r="P855" s="53"/>
      <c r="Q855" s="53"/>
      <c r="R855" s="53"/>
      <c r="S855" s="53"/>
      <c r="T855" s="53"/>
      <c r="U855" s="53"/>
      <c r="V855" s="53"/>
      <c r="W855" s="53"/>
      <c r="X855" s="53"/>
      <c r="Y855" s="53"/>
      <c r="Z855" s="53"/>
      <c r="AA855" s="53"/>
    </row>
    <row r="856" spans="1:27" x14ac:dyDescent="0.25">
      <c r="A856" s="53"/>
      <c r="B856" s="53"/>
      <c r="C856" s="53"/>
      <c r="D856" s="53"/>
      <c r="E856" s="53"/>
      <c r="F856" s="53"/>
      <c r="G856" s="53"/>
      <c r="H856" s="53"/>
      <c r="I856" s="53"/>
      <c r="J856" s="53"/>
      <c r="K856" s="53"/>
      <c r="L856" s="53"/>
      <c r="M856" s="53"/>
      <c r="N856" s="53"/>
      <c r="O856" s="53"/>
      <c r="P856" s="53"/>
      <c r="Q856" s="53"/>
      <c r="R856" s="53"/>
      <c r="S856" s="53"/>
      <c r="T856" s="53"/>
      <c r="U856" s="53"/>
      <c r="V856" s="53"/>
      <c r="W856" s="53"/>
      <c r="X856" s="53"/>
      <c r="Y856" s="53"/>
      <c r="Z856" s="53"/>
      <c r="AA856" s="53"/>
    </row>
    <row r="857" spans="1:27" x14ac:dyDescent="0.25">
      <c r="A857" s="53"/>
      <c r="B857" s="53"/>
      <c r="C857" s="53"/>
      <c r="D857" s="53"/>
      <c r="E857" s="53"/>
      <c r="F857" s="53"/>
      <c r="G857" s="53"/>
      <c r="H857" s="53"/>
      <c r="I857" s="53"/>
      <c r="J857" s="53"/>
      <c r="K857" s="53"/>
      <c r="L857" s="53"/>
      <c r="M857" s="53"/>
      <c r="N857" s="53"/>
      <c r="O857" s="53"/>
      <c r="P857" s="53"/>
      <c r="Q857" s="53"/>
      <c r="R857" s="53"/>
      <c r="S857" s="53"/>
      <c r="T857" s="53"/>
      <c r="U857" s="53"/>
      <c r="V857" s="53"/>
      <c r="W857" s="53"/>
      <c r="X857" s="53"/>
      <c r="Y857" s="53"/>
      <c r="Z857" s="53"/>
      <c r="AA857" s="53"/>
    </row>
    <row r="858" spans="1:27" x14ac:dyDescent="0.25">
      <c r="A858" s="53"/>
      <c r="B858" s="53"/>
      <c r="C858" s="53"/>
      <c r="D858" s="53"/>
      <c r="E858" s="53"/>
      <c r="F858" s="53"/>
      <c r="G858" s="53"/>
      <c r="H858" s="53"/>
      <c r="I858" s="53"/>
      <c r="J858" s="53"/>
      <c r="K858" s="53"/>
      <c r="L858" s="53"/>
      <c r="M858" s="53"/>
      <c r="N858" s="53"/>
      <c r="O858" s="53"/>
      <c r="P858" s="53"/>
      <c r="Q858" s="53"/>
      <c r="R858" s="53"/>
      <c r="S858" s="53"/>
      <c r="T858" s="53"/>
      <c r="U858" s="53"/>
      <c r="V858" s="53"/>
      <c r="W858" s="53"/>
      <c r="X858" s="53"/>
      <c r="Y858" s="53"/>
      <c r="Z858" s="53"/>
      <c r="AA858" s="53"/>
    </row>
    <row r="859" spans="1:27" x14ac:dyDescent="0.25">
      <c r="A859" s="53"/>
      <c r="B859" s="53"/>
      <c r="C859" s="53"/>
      <c r="D859" s="53"/>
      <c r="E859" s="53"/>
      <c r="F859" s="53"/>
      <c r="G859" s="53"/>
      <c r="H859" s="53"/>
      <c r="I859" s="53"/>
      <c r="J859" s="53"/>
      <c r="K859" s="53"/>
      <c r="L859" s="53"/>
      <c r="M859" s="53"/>
      <c r="N859" s="53"/>
      <c r="O859" s="53"/>
      <c r="P859" s="53"/>
      <c r="Q859" s="53"/>
      <c r="R859" s="53"/>
      <c r="S859" s="53"/>
      <c r="T859" s="53"/>
      <c r="U859" s="53"/>
      <c r="V859" s="53"/>
      <c r="W859" s="53"/>
      <c r="X859" s="53"/>
      <c r="Y859" s="53"/>
      <c r="Z859" s="53"/>
      <c r="AA859" s="53"/>
    </row>
    <row r="860" spans="1:27" x14ac:dyDescent="0.25">
      <c r="A860" s="53"/>
      <c r="B860" s="53"/>
      <c r="C860" s="53"/>
      <c r="D860" s="53"/>
      <c r="E860" s="53"/>
      <c r="F860" s="53"/>
      <c r="G860" s="53"/>
      <c r="H860" s="53"/>
      <c r="I860" s="53"/>
      <c r="J860" s="53"/>
      <c r="K860" s="53"/>
      <c r="L860" s="53"/>
      <c r="M860" s="53"/>
      <c r="N860" s="53"/>
      <c r="O860" s="53"/>
      <c r="P860" s="53"/>
      <c r="Q860" s="53"/>
      <c r="R860" s="53"/>
      <c r="S860" s="53"/>
      <c r="T860" s="53"/>
      <c r="U860" s="53"/>
      <c r="V860" s="53"/>
      <c r="W860" s="53"/>
      <c r="X860" s="53"/>
      <c r="Y860" s="53"/>
      <c r="Z860" s="53"/>
      <c r="AA860" s="53"/>
    </row>
    <row r="861" spans="1:27" x14ac:dyDescent="0.25">
      <c r="A861" s="53"/>
      <c r="B861" s="53"/>
      <c r="C861" s="53"/>
      <c r="D861" s="53"/>
      <c r="E861" s="53"/>
      <c r="F861" s="53"/>
      <c r="G861" s="53"/>
      <c r="H861" s="53"/>
      <c r="I861" s="53"/>
      <c r="J861" s="53"/>
      <c r="K861" s="53"/>
      <c r="L861" s="53"/>
      <c r="M861" s="53"/>
      <c r="N861" s="53"/>
      <c r="O861" s="53"/>
      <c r="P861" s="53"/>
      <c r="Q861" s="53"/>
      <c r="R861" s="53"/>
      <c r="S861" s="53"/>
      <c r="T861" s="53"/>
      <c r="U861" s="53"/>
      <c r="V861" s="53"/>
      <c r="W861" s="53"/>
      <c r="X861" s="53"/>
      <c r="Y861" s="53"/>
      <c r="Z861" s="53"/>
      <c r="AA861" s="53"/>
    </row>
    <row r="862" spans="1:27" x14ac:dyDescent="0.25">
      <c r="A862" s="53"/>
      <c r="B862" s="53"/>
      <c r="C862" s="53"/>
      <c r="D862" s="53"/>
      <c r="E862" s="53"/>
      <c r="F862" s="53"/>
      <c r="G862" s="53"/>
      <c r="H862" s="53"/>
      <c r="I862" s="53"/>
      <c r="J862" s="53"/>
      <c r="K862" s="53"/>
      <c r="L862" s="53"/>
      <c r="M862" s="53"/>
      <c r="N862" s="53"/>
      <c r="O862" s="53"/>
      <c r="P862" s="53"/>
      <c r="Q862" s="53"/>
      <c r="R862" s="53"/>
      <c r="S862" s="53"/>
      <c r="T862" s="53"/>
      <c r="U862" s="53"/>
      <c r="V862" s="53"/>
      <c r="W862" s="53"/>
      <c r="X862" s="53"/>
      <c r="Y862" s="53"/>
      <c r="Z862" s="53"/>
      <c r="AA862" s="53"/>
    </row>
    <row r="863" spans="1:27" x14ac:dyDescent="0.25">
      <c r="A863" s="53"/>
      <c r="B863" s="53"/>
      <c r="C863" s="53"/>
      <c r="D863" s="53"/>
      <c r="E863" s="53"/>
      <c r="F863" s="53"/>
      <c r="G863" s="53"/>
      <c r="H863" s="53"/>
      <c r="I863" s="53"/>
      <c r="J863" s="53"/>
      <c r="K863" s="53"/>
      <c r="L863" s="53"/>
      <c r="M863" s="53"/>
      <c r="N863" s="53"/>
      <c r="O863" s="53"/>
      <c r="P863" s="53"/>
      <c r="Q863" s="53"/>
      <c r="R863" s="53"/>
      <c r="S863" s="53"/>
      <c r="T863" s="53"/>
      <c r="U863" s="53"/>
      <c r="V863" s="53"/>
      <c r="W863" s="53"/>
      <c r="X863" s="53"/>
      <c r="Y863" s="53"/>
      <c r="Z863" s="53"/>
      <c r="AA863" s="53"/>
    </row>
    <row r="864" spans="1:27" x14ac:dyDescent="0.25">
      <c r="A864" s="53"/>
      <c r="B864" s="53"/>
      <c r="C864" s="53"/>
      <c r="D864" s="53"/>
      <c r="E864" s="53"/>
      <c r="F864" s="53"/>
      <c r="G864" s="53"/>
      <c r="H864" s="53"/>
      <c r="I864" s="53"/>
      <c r="J864" s="53"/>
      <c r="K864" s="53"/>
      <c r="L864" s="53"/>
      <c r="M864" s="53"/>
      <c r="N864" s="53"/>
      <c r="O864" s="53"/>
      <c r="P864" s="53"/>
      <c r="Q864" s="53"/>
      <c r="R864" s="53"/>
      <c r="S864" s="53"/>
      <c r="T864" s="53"/>
      <c r="U864" s="53"/>
      <c r="V864" s="53"/>
      <c r="W864" s="53"/>
      <c r="X864" s="53"/>
      <c r="Y864" s="53"/>
      <c r="Z864" s="53"/>
      <c r="AA864" s="53"/>
    </row>
    <row r="865" spans="1:27" x14ac:dyDescent="0.25">
      <c r="A865" s="53"/>
      <c r="B865" s="53"/>
      <c r="C865" s="53"/>
      <c r="D865" s="53"/>
      <c r="E865" s="53"/>
      <c r="F865" s="53"/>
      <c r="G865" s="53"/>
      <c r="H865" s="53"/>
      <c r="I865" s="53"/>
      <c r="J865" s="53"/>
      <c r="K865" s="53"/>
      <c r="L865" s="53"/>
      <c r="M865" s="53"/>
      <c r="N865" s="53"/>
      <c r="O865" s="53"/>
      <c r="P865" s="53"/>
      <c r="Q865" s="53"/>
      <c r="R865" s="53"/>
      <c r="S865" s="53"/>
      <c r="T865" s="53"/>
      <c r="U865" s="53"/>
      <c r="V865" s="53"/>
      <c r="W865" s="53"/>
      <c r="X865" s="53"/>
      <c r="Y865" s="53"/>
      <c r="Z865" s="53"/>
      <c r="AA865" s="53"/>
    </row>
    <row r="866" spans="1:27" x14ac:dyDescent="0.25">
      <c r="A866" s="53"/>
      <c r="B866" s="53"/>
      <c r="C866" s="53"/>
      <c r="D866" s="53"/>
      <c r="E866" s="53"/>
      <c r="F866" s="53"/>
      <c r="G866" s="53"/>
      <c r="H866" s="53"/>
      <c r="I866" s="53"/>
      <c r="J866" s="53"/>
      <c r="K866" s="53"/>
      <c r="L866" s="53"/>
      <c r="M866" s="53"/>
      <c r="N866" s="53"/>
      <c r="O866" s="53"/>
      <c r="P866" s="53"/>
      <c r="Q866" s="53"/>
      <c r="R866" s="53"/>
      <c r="S866" s="53"/>
      <c r="T866" s="53"/>
      <c r="U866" s="53"/>
      <c r="V866" s="53"/>
      <c r="W866" s="53"/>
      <c r="X866" s="53"/>
      <c r="Y866" s="53"/>
      <c r="Z866" s="53"/>
      <c r="AA866" s="53"/>
    </row>
    <row r="867" spans="1:27" x14ac:dyDescent="0.25">
      <c r="A867" s="53"/>
      <c r="B867" s="53"/>
      <c r="C867" s="53"/>
      <c r="D867" s="53"/>
      <c r="E867" s="53"/>
      <c r="F867" s="53"/>
      <c r="G867" s="53"/>
      <c r="H867" s="53"/>
      <c r="I867" s="53"/>
      <c r="J867" s="53"/>
      <c r="K867" s="53"/>
      <c r="L867" s="53"/>
      <c r="M867" s="53"/>
      <c r="N867" s="53"/>
      <c r="O867" s="53"/>
      <c r="P867" s="53"/>
      <c r="Q867" s="53"/>
      <c r="R867" s="53"/>
      <c r="S867" s="53"/>
      <c r="T867" s="53"/>
      <c r="U867" s="53"/>
      <c r="V867" s="53"/>
      <c r="W867" s="53"/>
      <c r="X867" s="53"/>
      <c r="Y867" s="53"/>
      <c r="Z867" s="53"/>
      <c r="AA867" s="53"/>
    </row>
    <row r="868" spans="1:27" x14ac:dyDescent="0.25">
      <c r="A868" s="53"/>
      <c r="B868" s="53"/>
      <c r="C868" s="53"/>
      <c r="D868" s="53"/>
      <c r="E868" s="53"/>
      <c r="F868" s="53"/>
      <c r="G868" s="53"/>
      <c r="H868" s="53"/>
      <c r="I868" s="53"/>
      <c r="J868" s="53"/>
      <c r="K868" s="53"/>
      <c r="L868" s="53"/>
      <c r="M868" s="53"/>
      <c r="N868" s="53"/>
      <c r="O868" s="53"/>
      <c r="P868" s="53"/>
      <c r="Q868" s="53"/>
      <c r="R868" s="53"/>
      <c r="S868" s="53"/>
      <c r="T868" s="53"/>
      <c r="U868" s="53"/>
      <c r="V868" s="53"/>
      <c r="W868" s="53"/>
      <c r="X868" s="53"/>
      <c r="Y868" s="53"/>
      <c r="Z868" s="53"/>
      <c r="AA868" s="53"/>
    </row>
    <row r="869" spans="1:27" x14ac:dyDescent="0.25">
      <c r="A869" s="53"/>
      <c r="B869" s="53"/>
      <c r="C869" s="53"/>
      <c r="D869" s="53"/>
      <c r="E869" s="53"/>
      <c r="F869" s="53"/>
      <c r="G869" s="53"/>
      <c r="H869" s="53"/>
      <c r="I869" s="53"/>
      <c r="J869" s="53"/>
      <c r="K869" s="53"/>
      <c r="L869" s="53"/>
      <c r="M869" s="53"/>
      <c r="N869" s="53"/>
      <c r="O869" s="53"/>
      <c r="P869" s="53"/>
      <c r="Q869" s="53"/>
      <c r="R869" s="53"/>
      <c r="S869" s="53"/>
      <c r="T869" s="53"/>
      <c r="U869" s="53"/>
      <c r="V869" s="53"/>
      <c r="W869" s="53"/>
      <c r="X869" s="53"/>
      <c r="Y869" s="53"/>
      <c r="Z869" s="53"/>
      <c r="AA869" s="53"/>
    </row>
    <row r="870" spans="1:27" x14ac:dyDescent="0.25">
      <c r="A870" s="53"/>
      <c r="B870" s="53"/>
      <c r="C870" s="53"/>
      <c r="D870" s="53"/>
      <c r="E870" s="53"/>
      <c r="F870" s="53"/>
      <c r="G870" s="53"/>
      <c r="H870" s="53"/>
      <c r="I870" s="53"/>
      <c r="J870" s="53"/>
      <c r="K870" s="53"/>
      <c r="L870" s="53"/>
      <c r="M870" s="53"/>
      <c r="N870" s="53"/>
      <c r="O870" s="53"/>
      <c r="P870" s="53"/>
      <c r="Q870" s="53"/>
      <c r="R870" s="53"/>
      <c r="S870" s="53"/>
      <c r="T870" s="53"/>
      <c r="U870" s="53"/>
      <c r="V870" s="53"/>
      <c r="W870" s="53"/>
      <c r="X870" s="53"/>
      <c r="Y870" s="53"/>
      <c r="Z870" s="53"/>
      <c r="AA870" s="53"/>
    </row>
    <row r="871" spans="1:27" x14ac:dyDescent="0.25">
      <c r="A871" s="53"/>
      <c r="B871" s="53"/>
      <c r="C871" s="53"/>
      <c r="D871" s="53"/>
      <c r="E871" s="53"/>
      <c r="F871" s="53"/>
      <c r="G871" s="53"/>
      <c r="H871" s="53"/>
      <c r="I871" s="53"/>
      <c r="J871" s="53"/>
      <c r="K871" s="53"/>
      <c r="L871" s="53"/>
      <c r="M871" s="53"/>
      <c r="N871" s="53"/>
      <c r="O871" s="53"/>
      <c r="P871" s="53"/>
      <c r="Q871" s="53"/>
      <c r="R871" s="53"/>
      <c r="S871" s="53"/>
      <c r="T871" s="53"/>
      <c r="U871" s="53"/>
      <c r="V871" s="53"/>
      <c r="W871" s="53"/>
      <c r="X871" s="53"/>
      <c r="Y871" s="53"/>
      <c r="Z871" s="53"/>
      <c r="AA871" s="53"/>
    </row>
    <row r="872" spans="1:27" x14ac:dyDescent="0.25">
      <c r="A872" s="53"/>
      <c r="B872" s="53"/>
      <c r="C872" s="53"/>
      <c r="D872" s="53"/>
      <c r="E872" s="53"/>
      <c r="F872" s="53"/>
      <c r="G872" s="53"/>
      <c r="H872" s="53"/>
      <c r="I872" s="53"/>
      <c r="J872" s="53"/>
      <c r="K872" s="53"/>
      <c r="L872" s="53"/>
      <c r="M872" s="53"/>
      <c r="N872" s="53"/>
      <c r="O872" s="53"/>
      <c r="P872" s="53"/>
      <c r="Q872" s="53"/>
      <c r="R872" s="53"/>
      <c r="S872" s="53"/>
      <c r="T872" s="53"/>
      <c r="U872" s="53"/>
      <c r="V872" s="53"/>
      <c r="W872" s="53"/>
      <c r="X872" s="53"/>
      <c r="Y872" s="53"/>
      <c r="Z872" s="53"/>
      <c r="AA872" s="53"/>
    </row>
    <row r="873" spans="1:27" x14ac:dyDescent="0.25">
      <c r="A873" s="53"/>
      <c r="B873" s="53"/>
      <c r="C873" s="53"/>
      <c r="D873" s="53"/>
      <c r="E873" s="53"/>
      <c r="F873" s="53"/>
      <c r="G873" s="53"/>
      <c r="H873" s="53"/>
      <c r="I873" s="53"/>
      <c r="J873" s="53"/>
      <c r="K873" s="53"/>
      <c r="L873" s="53"/>
      <c r="M873" s="53"/>
      <c r="N873" s="53"/>
      <c r="O873" s="53"/>
      <c r="P873" s="53"/>
      <c r="Q873" s="53"/>
      <c r="R873" s="53"/>
      <c r="S873" s="53"/>
      <c r="T873" s="53"/>
      <c r="U873" s="53"/>
      <c r="V873" s="53"/>
      <c r="W873" s="53"/>
      <c r="X873" s="53"/>
      <c r="Y873" s="53"/>
      <c r="Z873" s="53"/>
      <c r="AA873" s="53"/>
    </row>
    <row r="874" spans="1:27" x14ac:dyDescent="0.25">
      <c r="A874" s="53"/>
      <c r="B874" s="53"/>
      <c r="C874" s="53"/>
      <c r="D874" s="53"/>
      <c r="E874" s="53"/>
      <c r="F874" s="53"/>
      <c r="G874" s="53"/>
      <c r="H874" s="53"/>
      <c r="I874" s="53"/>
      <c r="J874" s="53"/>
      <c r="K874" s="53"/>
      <c r="L874" s="53"/>
      <c r="M874" s="53"/>
      <c r="N874" s="53"/>
      <c r="O874" s="53"/>
      <c r="P874" s="53"/>
      <c r="Q874" s="53"/>
      <c r="R874" s="53"/>
      <c r="S874" s="53"/>
      <c r="T874" s="53"/>
      <c r="U874" s="53"/>
      <c r="V874" s="53"/>
      <c r="W874" s="53"/>
      <c r="X874" s="53"/>
      <c r="Y874" s="53"/>
      <c r="Z874" s="53"/>
      <c r="AA874" s="53"/>
    </row>
    <row r="875" spans="1:27" x14ac:dyDescent="0.25">
      <c r="A875" s="53"/>
      <c r="B875" s="53"/>
      <c r="C875" s="53"/>
      <c r="D875" s="53"/>
      <c r="E875" s="53"/>
      <c r="F875" s="53"/>
      <c r="G875" s="53"/>
      <c r="H875" s="53"/>
      <c r="I875" s="53"/>
      <c r="J875" s="53"/>
      <c r="K875" s="53"/>
      <c r="L875" s="53"/>
      <c r="M875" s="53"/>
      <c r="N875" s="53"/>
      <c r="O875" s="53"/>
      <c r="P875" s="53"/>
      <c r="Q875" s="53"/>
      <c r="R875" s="53"/>
      <c r="S875" s="53"/>
      <c r="T875" s="53"/>
      <c r="U875" s="53"/>
      <c r="V875" s="53"/>
      <c r="W875" s="53"/>
      <c r="X875" s="53"/>
      <c r="Y875" s="53"/>
      <c r="Z875" s="53"/>
      <c r="AA875" s="53"/>
    </row>
    <row r="876" spans="1:27" x14ac:dyDescent="0.25">
      <c r="A876" s="53"/>
      <c r="B876" s="53"/>
      <c r="C876" s="53"/>
      <c r="D876" s="53"/>
      <c r="E876" s="53"/>
      <c r="F876" s="53"/>
      <c r="G876" s="53"/>
      <c r="H876" s="53"/>
      <c r="I876" s="53"/>
      <c r="J876" s="53"/>
      <c r="K876" s="53"/>
      <c r="L876" s="53"/>
      <c r="M876" s="53"/>
      <c r="N876" s="53"/>
      <c r="O876" s="53"/>
      <c r="P876" s="53"/>
      <c r="Q876" s="53"/>
      <c r="R876" s="53"/>
      <c r="S876" s="53"/>
      <c r="T876" s="53"/>
      <c r="U876" s="53"/>
      <c r="V876" s="53"/>
      <c r="W876" s="53"/>
      <c r="X876" s="53"/>
      <c r="Y876" s="53"/>
      <c r="Z876" s="53"/>
      <c r="AA876" s="53"/>
    </row>
    <row r="877" spans="1:27" x14ac:dyDescent="0.25">
      <c r="A877" s="53"/>
      <c r="B877" s="53"/>
      <c r="C877" s="53"/>
      <c r="D877" s="53"/>
      <c r="E877" s="53"/>
      <c r="F877" s="53"/>
      <c r="G877" s="53"/>
      <c r="H877" s="53"/>
      <c r="I877" s="53"/>
      <c r="J877" s="53"/>
      <c r="K877" s="53"/>
      <c r="L877" s="53"/>
      <c r="M877" s="53"/>
      <c r="N877" s="53"/>
      <c r="O877" s="53"/>
      <c r="P877" s="53"/>
      <c r="Q877" s="53"/>
      <c r="R877" s="53"/>
      <c r="S877" s="53"/>
      <c r="T877" s="53"/>
      <c r="U877" s="53"/>
      <c r="V877" s="53"/>
      <c r="W877" s="53"/>
      <c r="X877" s="53"/>
      <c r="Y877" s="53"/>
      <c r="Z877" s="53"/>
      <c r="AA877" s="53"/>
    </row>
    <row r="878" spans="1:27" x14ac:dyDescent="0.25">
      <c r="A878" s="53"/>
      <c r="B878" s="53"/>
      <c r="C878" s="53"/>
      <c r="D878" s="53"/>
      <c r="E878" s="53"/>
      <c r="F878" s="53"/>
      <c r="G878" s="53"/>
      <c r="H878" s="53"/>
      <c r="I878" s="53"/>
      <c r="J878" s="53"/>
      <c r="K878" s="53"/>
      <c r="L878" s="53"/>
      <c r="M878" s="53"/>
      <c r="N878" s="53"/>
      <c r="O878" s="53"/>
      <c r="P878" s="53"/>
      <c r="Q878" s="53"/>
      <c r="R878" s="53"/>
      <c r="S878" s="53"/>
      <c r="T878" s="53"/>
      <c r="U878" s="53"/>
      <c r="V878" s="53"/>
      <c r="W878" s="53"/>
      <c r="X878" s="53"/>
      <c r="Y878" s="53"/>
      <c r="Z878" s="53"/>
      <c r="AA878" s="53"/>
    </row>
    <row r="879" spans="1:27" x14ac:dyDescent="0.25">
      <c r="A879" s="53"/>
      <c r="B879" s="53"/>
      <c r="C879" s="53"/>
      <c r="D879" s="53"/>
      <c r="E879" s="53"/>
      <c r="F879" s="53"/>
      <c r="G879" s="53"/>
      <c r="H879" s="53"/>
      <c r="I879" s="53"/>
      <c r="J879" s="53"/>
      <c r="K879" s="53"/>
      <c r="L879" s="53"/>
      <c r="M879" s="53"/>
      <c r="N879" s="53"/>
      <c r="O879" s="53"/>
      <c r="P879" s="53"/>
      <c r="Q879" s="53"/>
      <c r="R879" s="53"/>
      <c r="S879" s="53"/>
      <c r="T879" s="53"/>
      <c r="U879" s="53"/>
      <c r="V879" s="53"/>
      <c r="W879" s="53"/>
      <c r="X879" s="53"/>
      <c r="Y879" s="53"/>
      <c r="Z879" s="53"/>
      <c r="AA879" s="53"/>
    </row>
    <row r="880" spans="1:27" x14ac:dyDescent="0.25">
      <c r="A880" s="53"/>
      <c r="B880" s="53"/>
      <c r="C880" s="53"/>
      <c r="D880" s="53"/>
      <c r="E880" s="53"/>
      <c r="F880" s="53"/>
      <c r="G880" s="53"/>
      <c r="H880" s="53"/>
      <c r="I880" s="53"/>
      <c r="J880" s="53"/>
      <c r="K880" s="53"/>
      <c r="L880" s="53"/>
      <c r="M880" s="53"/>
      <c r="N880" s="53"/>
      <c r="O880" s="53"/>
      <c r="P880" s="53"/>
      <c r="Q880" s="53"/>
      <c r="R880" s="53"/>
      <c r="S880" s="53"/>
      <c r="T880" s="53"/>
      <c r="U880" s="53"/>
      <c r="V880" s="53"/>
      <c r="W880" s="53"/>
      <c r="X880" s="53"/>
      <c r="Y880" s="53"/>
      <c r="Z880" s="53"/>
      <c r="AA880" s="53"/>
    </row>
    <row r="881" spans="1:27" x14ac:dyDescent="0.25">
      <c r="A881" s="53"/>
      <c r="B881" s="53"/>
      <c r="C881" s="53"/>
      <c r="D881" s="53"/>
      <c r="E881" s="53"/>
      <c r="F881" s="53"/>
      <c r="G881" s="53"/>
      <c r="H881" s="53"/>
      <c r="I881" s="53"/>
      <c r="J881" s="53"/>
      <c r="K881" s="53"/>
      <c r="L881" s="53"/>
      <c r="M881" s="53"/>
      <c r="N881" s="53"/>
      <c r="O881" s="53"/>
      <c r="P881" s="53"/>
      <c r="Q881" s="53"/>
      <c r="R881" s="53"/>
      <c r="S881" s="53"/>
      <c r="T881" s="53"/>
      <c r="U881" s="53"/>
      <c r="V881" s="53"/>
      <c r="W881" s="53"/>
      <c r="X881" s="53"/>
      <c r="Y881" s="53"/>
      <c r="Z881" s="53"/>
      <c r="AA881" s="53"/>
    </row>
    <row r="882" spans="1:27" x14ac:dyDescent="0.25">
      <c r="A882" s="53"/>
      <c r="B882" s="53"/>
      <c r="C882" s="53"/>
      <c r="D882" s="53"/>
      <c r="E882" s="53"/>
      <c r="F882" s="53"/>
      <c r="G882" s="53"/>
      <c r="H882" s="53"/>
      <c r="I882" s="53"/>
      <c r="J882" s="53"/>
      <c r="K882" s="53"/>
      <c r="L882" s="53"/>
      <c r="M882" s="53"/>
      <c r="N882" s="53"/>
      <c r="O882" s="53"/>
      <c r="P882" s="53"/>
      <c r="Q882" s="53"/>
      <c r="R882" s="53"/>
      <c r="S882" s="53"/>
      <c r="T882" s="53"/>
      <c r="U882" s="53"/>
      <c r="V882" s="53"/>
      <c r="W882" s="53"/>
      <c r="X882" s="53"/>
      <c r="Y882" s="53"/>
      <c r="Z882" s="53"/>
      <c r="AA882" s="53"/>
    </row>
    <row r="883" spans="1:27" x14ac:dyDescent="0.25">
      <c r="A883" s="53"/>
      <c r="B883" s="53"/>
      <c r="C883" s="53"/>
      <c r="D883" s="53"/>
      <c r="E883" s="53"/>
      <c r="F883" s="53"/>
      <c r="G883" s="53"/>
      <c r="H883" s="53"/>
      <c r="I883" s="53"/>
      <c r="J883" s="53"/>
      <c r="K883" s="53"/>
      <c r="L883" s="53"/>
      <c r="M883" s="53"/>
      <c r="N883" s="53"/>
      <c r="O883" s="53"/>
      <c r="P883" s="53"/>
      <c r="Q883" s="53"/>
      <c r="R883" s="53"/>
      <c r="S883" s="53"/>
      <c r="T883" s="53"/>
      <c r="U883" s="53"/>
      <c r="V883" s="53"/>
      <c r="W883" s="53"/>
      <c r="X883" s="53"/>
      <c r="Y883" s="53"/>
      <c r="Z883" s="53"/>
      <c r="AA883" s="53"/>
    </row>
    <row r="884" spans="1:27" x14ac:dyDescent="0.25">
      <c r="A884" s="53"/>
      <c r="B884" s="53"/>
      <c r="C884" s="53"/>
      <c r="D884" s="53"/>
      <c r="E884" s="53"/>
      <c r="F884" s="53"/>
      <c r="G884" s="53"/>
      <c r="H884" s="53"/>
      <c r="I884" s="53"/>
      <c r="J884" s="53"/>
      <c r="K884" s="53"/>
      <c r="L884" s="53"/>
      <c r="M884" s="53"/>
      <c r="N884" s="53"/>
      <c r="O884" s="53"/>
      <c r="P884" s="53"/>
      <c r="Q884" s="53"/>
      <c r="R884" s="53"/>
      <c r="S884" s="53"/>
      <c r="T884" s="53"/>
      <c r="U884" s="53"/>
      <c r="V884" s="53"/>
      <c r="W884" s="53"/>
      <c r="X884" s="53"/>
      <c r="Y884" s="53"/>
      <c r="Z884" s="53"/>
      <c r="AA884" s="53"/>
    </row>
    <row r="885" spans="1:27" x14ac:dyDescent="0.25">
      <c r="A885" s="53"/>
      <c r="B885" s="53"/>
      <c r="C885" s="53"/>
      <c r="D885" s="53"/>
      <c r="E885" s="53"/>
      <c r="F885" s="53"/>
      <c r="G885" s="53"/>
      <c r="H885" s="53"/>
      <c r="I885" s="53"/>
      <c r="J885" s="53"/>
      <c r="K885" s="53"/>
      <c r="L885" s="53"/>
      <c r="M885" s="53"/>
      <c r="N885" s="53"/>
      <c r="O885" s="53"/>
      <c r="P885" s="53"/>
      <c r="Q885" s="53"/>
      <c r="R885" s="53"/>
      <c r="S885" s="53"/>
      <c r="T885" s="53"/>
      <c r="U885" s="53"/>
      <c r="V885" s="53"/>
      <c r="W885" s="53"/>
      <c r="X885" s="53"/>
      <c r="Y885" s="53"/>
      <c r="Z885" s="53"/>
      <c r="AA885" s="53"/>
    </row>
    <row r="886" spans="1:27" x14ac:dyDescent="0.25">
      <c r="A886" s="53"/>
      <c r="B886" s="53"/>
      <c r="C886" s="53"/>
      <c r="D886" s="53"/>
      <c r="E886" s="53"/>
      <c r="F886" s="53"/>
      <c r="G886" s="53"/>
      <c r="H886" s="53"/>
      <c r="I886" s="53"/>
      <c r="J886" s="53"/>
      <c r="K886" s="53"/>
      <c r="L886" s="53"/>
      <c r="M886" s="53"/>
      <c r="N886" s="53"/>
      <c r="O886" s="53"/>
      <c r="P886" s="53"/>
      <c r="Q886" s="53"/>
      <c r="R886" s="53"/>
      <c r="S886" s="53"/>
      <c r="T886" s="53"/>
      <c r="U886" s="53"/>
      <c r="V886" s="53"/>
      <c r="W886" s="53"/>
      <c r="X886" s="53"/>
      <c r="Y886" s="53"/>
      <c r="Z886" s="53"/>
      <c r="AA886" s="53"/>
    </row>
    <row r="887" spans="1:27" x14ac:dyDescent="0.25">
      <c r="A887" s="53"/>
      <c r="B887" s="53"/>
      <c r="C887" s="53"/>
      <c r="D887" s="53"/>
      <c r="E887" s="53"/>
      <c r="F887" s="53"/>
      <c r="G887" s="53"/>
      <c r="H887" s="53"/>
      <c r="I887" s="53"/>
      <c r="J887" s="53"/>
      <c r="K887" s="53"/>
      <c r="L887" s="53"/>
      <c r="M887" s="53"/>
      <c r="N887" s="53"/>
      <c r="O887" s="53"/>
      <c r="P887" s="53"/>
      <c r="Q887" s="53"/>
      <c r="R887" s="53"/>
      <c r="S887" s="53"/>
      <c r="T887" s="53"/>
      <c r="U887" s="53"/>
      <c r="V887" s="53"/>
      <c r="W887" s="53"/>
      <c r="X887" s="53"/>
      <c r="Y887" s="53"/>
      <c r="Z887" s="53"/>
      <c r="AA887" s="53"/>
    </row>
    <row r="888" spans="1:27" x14ac:dyDescent="0.25">
      <c r="A888" s="53"/>
      <c r="B888" s="53"/>
      <c r="C888" s="53"/>
      <c r="D888" s="53"/>
      <c r="E888" s="53"/>
      <c r="F888" s="53"/>
      <c r="G888" s="53"/>
      <c r="H888" s="53"/>
      <c r="I888" s="53"/>
      <c r="J888" s="53"/>
      <c r="K888" s="53"/>
      <c r="L888" s="53"/>
      <c r="M888" s="53"/>
      <c r="N888" s="53"/>
      <c r="O888" s="53"/>
      <c r="P888" s="53"/>
      <c r="Q888" s="53"/>
      <c r="R888" s="53"/>
      <c r="S888" s="53"/>
      <c r="T888" s="53"/>
      <c r="U888" s="53"/>
      <c r="V888" s="53"/>
      <c r="W888" s="53"/>
      <c r="X888" s="53"/>
      <c r="Y888" s="53"/>
      <c r="Z888" s="53"/>
      <c r="AA888" s="53"/>
    </row>
    <row r="889" spans="1:27" x14ac:dyDescent="0.25">
      <c r="A889" s="53"/>
      <c r="B889" s="53"/>
      <c r="C889" s="53"/>
      <c r="D889" s="53"/>
      <c r="E889" s="53"/>
      <c r="F889" s="53"/>
      <c r="G889" s="53"/>
      <c r="H889" s="53"/>
      <c r="I889" s="53"/>
      <c r="J889" s="53"/>
      <c r="K889" s="53"/>
      <c r="L889" s="53"/>
      <c r="M889" s="53"/>
      <c r="N889" s="53"/>
      <c r="O889" s="53"/>
      <c r="P889" s="53"/>
      <c r="Q889" s="53"/>
      <c r="R889" s="53"/>
      <c r="S889" s="53"/>
      <c r="T889" s="53"/>
      <c r="U889" s="53"/>
      <c r="V889" s="53"/>
      <c r="W889" s="53"/>
      <c r="X889" s="53"/>
      <c r="Y889" s="53"/>
      <c r="Z889" s="53"/>
      <c r="AA889" s="53"/>
    </row>
    <row r="890" spans="1:27" x14ac:dyDescent="0.25">
      <c r="A890" s="53"/>
      <c r="B890" s="53"/>
      <c r="C890" s="53"/>
      <c r="D890" s="53"/>
      <c r="E890" s="53"/>
      <c r="F890" s="53"/>
      <c r="G890" s="53"/>
      <c r="H890" s="53"/>
      <c r="I890" s="53"/>
      <c r="J890" s="53"/>
      <c r="K890" s="53"/>
      <c r="L890" s="53"/>
      <c r="M890" s="53"/>
      <c r="N890" s="53"/>
      <c r="O890" s="53"/>
      <c r="P890" s="53"/>
      <c r="Q890" s="53"/>
      <c r="R890" s="53"/>
      <c r="S890" s="53"/>
      <c r="T890" s="53"/>
      <c r="U890" s="53"/>
      <c r="V890" s="53"/>
      <c r="W890" s="53"/>
      <c r="X890" s="53"/>
      <c r="Y890" s="53"/>
      <c r="Z890" s="53"/>
      <c r="AA890" s="53"/>
    </row>
    <row r="891" spans="1:27" x14ac:dyDescent="0.25">
      <c r="A891" s="53"/>
      <c r="B891" s="53"/>
      <c r="C891" s="53"/>
      <c r="D891" s="53"/>
      <c r="E891" s="53"/>
      <c r="F891" s="53"/>
      <c r="G891" s="53"/>
      <c r="H891" s="53"/>
      <c r="I891" s="53"/>
      <c r="J891" s="53"/>
      <c r="K891" s="53"/>
      <c r="L891" s="53"/>
      <c r="M891" s="53"/>
      <c r="N891" s="53"/>
      <c r="O891" s="53"/>
      <c r="P891" s="53"/>
      <c r="Q891" s="53"/>
      <c r="R891" s="53"/>
      <c r="S891" s="53"/>
      <c r="T891" s="53"/>
      <c r="U891" s="53"/>
      <c r="V891" s="53"/>
      <c r="W891" s="53"/>
      <c r="X891" s="53"/>
      <c r="Y891" s="53"/>
      <c r="Z891" s="53"/>
      <c r="AA891" s="53"/>
    </row>
    <row r="892" spans="1:27" x14ac:dyDescent="0.25">
      <c r="A892" s="53"/>
      <c r="B892" s="53"/>
      <c r="C892" s="53"/>
      <c r="D892" s="53"/>
      <c r="E892" s="53"/>
      <c r="F892" s="53"/>
      <c r="G892" s="53"/>
      <c r="H892" s="53"/>
      <c r="I892" s="53"/>
      <c r="J892" s="53"/>
      <c r="K892" s="53"/>
      <c r="L892" s="53"/>
      <c r="M892" s="53"/>
      <c r="N892" s="53"/>
      <c r="O892" s="53"/>
      <c r="P892" s="53"/>
      <c r="Q892" s="53"/>
      <c r="R892" s="53"/>
      <c r="S892" s="53"/>
      <c r="T892" s="53"/>
      <c r="U892" s="53"/>
      <c r="V892" s="53"/>
      <c r="W892" s="53"/>
      <c r="X892" s="53"/>
      <c r="Y892" s="53"/>
      <c r="Z892" s="53"/>
      <c r="AA892" s="53"/>
    </row>
    <row r="893" spans="1:27" x14ac:dyDescent="0.25">
      <c r="A893" s="53"/>
      <c r="B893" s="53"/>
      <c r="C893" s="53"/>
      <c r="D893" s="53"/>
      <c r="E893" s="53"/>
      <c r="F893" s="53"/>
      <c r="G893" s="53"/>
      <c r="H893" s="53"/>
      <c r="I893" s="53"/>
      <c r="J893" s="53"/>
      <c r="K893" s="53"/>
      <c r="L893" s="53"/>
      <c r="M893" s="53"/>
      <c r="N893" s="53"/>
      <c r="O893" s="53"/>
      <c r="P893" s="53"/>
      <c r="Q893" s="53"/>
      <c r="R893" s="53"/>
      <c r="S893" s="53"/>
      <c r="T893" s="53"/>
      <c r="U893" s="53"/>
      <c r="V893" s="53"/>
      <c r="W893" s="53"/>
      <c r="X893" s="53"/>
      <c r="Y893" s="53"/>
      <c r="Z893" s="53"/>
      <c r="AA893" s="53"/>
    </row>
    <row r="894" spans="1:27" x14ac:dyDescent="0.25">
      <c r="A894" s="53"/>
      <c r="B894" s="53"/>
      <c r="C894" s="53"/>
      <c r="D894" s="53"/>
      <c r="E894" s="53"/>
      <c r="F894" s="53"/>
      <c r="G894" s="53"/>
      <c r="H894" s="53"/>
      <c r="I894" s="53"/>
      <c r="J894" s="53"/>
      <c r="K894" s="53"/>
      <c r="L894" s="53"/>
      <c r="M894" s="53"/>
      <c r="N894" s="53"/>
      <c r="O894" s="53"/>
      <c r="P894" s="53"/>
      <c r="Q894" s="53"/>
      <c r="R894" s="53"/>
      <c r="S894" s="53"/>
      <c r="T894" s="53"/>
      <c r="U894" s="53"/>
      <c r="V894" s="53"/>
      <c r="W894" s="53"/>
      <c r="X894" s="53"/>
      <c r="Y894" s="53"/>
      <c r="Z894" s="53"/>
      <c r="AA894" s="53"/>
    </row>
    <row r="895" spans="1:27" x14ac:dyDescent="0.25">
      <c r="A895" s="53"/>
      <c r="B895" s="53"/>
      <c r="C895" s="53"/>
      <c r="D895" s="53"/>
      <c r="E895" s="53"/>
      <c r="F895" s="53"/>
      <c r="G895" s="53"/>
      <c r="H895" s="53"/>
      <c r="I895" s="53"/>
      <c r="J895" s="53"/>
      <c r="K895" s="53"/>
      <c r="L895" s="53"/>
      <c r="M895" s="53"/>
      <c r="N895" s="53"/>
      <c r="O895" s="53"/>
      <c r="P895" s="53"/>
      <c r="Q895" s="53"/>
      <c r="R895" s="53"/>
      <c r="S895" s="53"/>
      <c r="T895" s="53"/>
      <c r="U895" s="53"/>
      <c r="V895" s="53"/>
      <c r="W895" s="53"/>
      <c r="X895" s="53"/>
      <c r="Y895" s="53"/>
      <c r="Z895" s="53"/>
      <c r="AA895" s="53"/>
    </row>
    <row r="896" spans="1:27" x14ac:dyDescent="0.25">
      <c r="A896" s="53"/>
      <c r="B896" s="53"/>
      <c r="C896" s="53"/>
      <c r="D896" s="53"/>
      <c r="E896" s="53"/>
      <c r="F896" s="53"/>
      <c r="G896" s="53"/>
      <c r="H896" s="53"/>
      <c r="I896" s="53"/>
      <c r="J896" s="53"/>
      <c r="K896" s="53"/>
      <c r="L896" s="53"/>
      <c r="M896" s="53"/>
      <c r="N896" s="53"/>
      <c r="O896" s="53"/>
      <c r="P896" s="53"/>
      <c r="Q896" s="53"/>
      <c r="R896" s="53"/>
      <c r="S896" s="53"/>
      <c r="T896" s="53"/>
      <c r="U896" s="53"/>
      <c r="V896" s="53"/>
      <c r="W896" s="53"/>
      <c r="X896" s="53"/>
      <c r="Y896" s="53"/>
      <c r="Z896" s="53"/>
      <c r="AA896" s="53"/>
    </row>
    <row r="897" spans="1:27" x14ac:dyDescent="0.25">
      <c r="A897" s="53"/>
      <c r="B897" s="53"/>
      <c r="C897" s="53"/>
      <c r="D897" s="53"/>
      <c r="E897" s="53"/>
      <c r="F897" s="53"/>
      <c r="G897" s="53"/>
      <c r="H897" s="53"/>
      <c r="I897" s="53"/>
      <c r="J897" s="53"/>
      <c r="K897" s="53"/>
      <c r="L897" s="53"/>
      <c r="M897" s="53"/>
      <c r="N897" s="53"/>
      <c r="O897" s="53"/>
      <c r="P897" s="53"/>
      <c r="Q897" s="53"/>
      <c r="R897" s="53"/>
      <c r="S897" s="53"/>
      <c r="T897" s="53"/>
      <c r="U897" s="53"/>
      <c r="V897" s="53"/>
      <c r="W897" s="53"/>
      <c r="X897" s="53"/>
      <c r="Y897" s="53"/>
      <c r="Z897" s="53"/>
      <c r="AA897" s="53"/>
    </row>
    <row r="898" spans="1:27" x14ac:dyDescent="0.25">
      <c r="A898" s="53"/>
      <c r="B898" s="53"/>
      <c r="C898" s="53"/>
      <c r="D898" s="53"/>
      <c r="E898" s="53"/>
      <c r="F898" s="53"/>
      <c r="G898" s="53"/>
      <c r="H898" s="53"/>
      <c r="I898" s="53"/>
      <c r="J898" s="53"/>
      <c r="K898" s="53"/>
      <c r="L898" s="53"/>
      <c r="M898" s="53"/>
      <c r="N898" s="53"/>
      <c r="O898" s="53"/>
      <c r="P898" s="53"/>
      <c r="Q898" s="53"/>
      <c r="R898" s="53"/>
      <c r="S898" s="53"/>
      <c r="T898" s="53"/>
      <c r="U898" s="53"/>
      <c r="V898" s="53"/>
      <c r="W898" s="53"/>
      <c r="X898" s="53"/>
      <c r="Y898" s="53"/>
      <c r="Z898" s="53"/>
      <c r="AA898" s="53"/>
    </row>
    <row r="899" spans="1:27" x14ac:dyDescent="0.25">
      <c r="A899" s="53"/>
      <c r="B899" s="53"/>
      <c r="C899" s="53"/>
      <c r="D899" s="53"/>
      <c r="E899" s="53"/>
      <c r="F899" s="53"/>
      <c r="G899" s="53"/>
      <c r="H899" s="53"/>
      <c r="I899" s="53"/>
      <c r="J899" s="53"/>
      <c r="K899" s="53"/>
      <c r="L899" s="53"/>
      <c r="M899" s="53"/>
      <c r="N899" s="53"/>
      <c r="O899" s="53"/>
      <c r="P899" s="53"/>
      <c r="Q899" s="53"/>
      <c r="R899" s="53"/>
      <c r="S899" s="53"/>
      <c r="T899" s="53"/>
      <c r="U899" s="53"/>
      <c r="V899" s="53"/>
      <c r="W899" s="53"/>
      <c r="X899" s="53"/>
      <c r="Y899" s="53"/>
      <c r="Z899" s="53"/>
      <c r="AA899" s="53"/>
    </row>
    <row r="900" spans="1:27" x14ac:dyDescent="0.25">
      <c r="A900" s="53"/>
      <c r="B900" s="53"/>
      <c r="C900" s="53"/>
      <c r="D900" s="53"/>
      <c r="E900" s="53"/>
      <c r="F900" s="53"/>
      <c r="G900" s="53"/>
      <c r="H900" s="53"/>
      <c r="I900" s="53"/>
      <c r="J900" s="53"/>
      <c r="K900" s="53"/>
      <c r="L900" s="53"/>
      <c r="M900" s="53"/>
      <c r="N900" s="53"/>
      <c r="O900" s="53"/>
      <c r="P900" s="53"/>
      <c r="Q900" s="53"/>
      <c r="R900" s="53"/>
      <c r="S900" s="53"/>
      <c r="T900" s="53"/>
      <c r="U900" s="53"/>
      <c r="V900" s="53"/>
      <c r="W900" s="53"/>
      <c r="X900" s="53"/>
      <c r="Y900" s="53"/>
      <c r="Z900" s="53"/>
      <c r="AA900" s="53"/>
    </row>
  </sheetData>
  <mergeCells count="12">
    <mergeCell ref="A56:H56"/>
    <mergeCell ref="A344:C344"/>
    <mergeCell ref="A93:F93"/>
    <mergeCell ref="B124:C124"/>
    <mergeCell ref="B200:C200"/>
    <mergeCell ref="B268:C268"/>
    <mergeCell ref="B277:C277"/>
    <mergeCell ref="A25:C25"/>
    <mergeCell ref="A26:B26"/>
    <mergeCell ref="A39:A45"/>
    <mergeCell ref="A53:B53"/>
    <mergeCell ref="A54:G54"/>
  </mergeCells>
  <hyperlinks>
    <hyperlink ref="B8" display="Headline Statistics"/>
    <hyperlink ref="B9" display="Area Summary"/>
    <hyperlink ref="B10" display="London &amp; South"/>
    <hyperlink ref="B11" display="Midlands and East"/>
    <hyperlink ref="B12" display="North"/>
    <hyperlink ref="A126" display="Back to other areas"/>
    <hyperlink ref="A269" display="Back to other areas"/>
    <hyperlink ref="A279" display="Back to other areas"/>
    <hyperlink ref="A202" display="Back to other areas"/>
  </hyperlinks>
  <pageMargins left="0.25590551181102361" right="0.25590551181102361" top="0.39370078740157477" bottom="0.39370078740157477" header="0.3" footer="0.3"/>
  <pageSetup paperSize="9" scale="10"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'Funding and Resources NLHF'!C104:Z104</xm:f>
              <xm:sqref>AC104</xm:sqref>
            </x14:sparkline>
            <x14:sparkline>
              <xm:f>'Funding and Resources NLHF'!C105:Z105</xm:f>
              <xm:sqref>AC105</xm:sqref>
            </x14:sparkline>
            <x14:sparkline>
              <xm:f>'Funding and Resources NLHF'!C106:Z106</xm:f>
              <xm:sqref>AC106</xm:sqref>
            </x14:sparkline>
            <x14:sparkline>
              <xm:f>'Funding and Resources NLHF'!C107:Z107</xm:f>
              <xm:sqref>AC107</xm:sqref>
            </x14:sparkline>
          </x14:sparklines>
        </x14:sparklineGroup>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'Funding and Resources NLHF'!C98:Z98</xm:f>
              <xm:sqref>AC98</xm:sqref>
            </x14:sparkline>
            <x14:sparkline>
              <xm:f>'Funding and Resources NLHF'!C99:Z99</xm:f>
              <xm:sqref>AC99</xm:sqref>
            </x14:sparkline>
            <x14:sparkline>
              <xm:f>'Funding and Resources NLHF'!C100:Z100</xm:f>
              <xm:sqref>AC100</xm:sqref>
            </x14:sparkline>
            <x14:sparkline>
              <xm:f>'Funding and Resources NLHF'!C101:Z101</xm:f>
              <xm:sqref>AC101</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V51"/>
  <sheetViews>
    <sheetView showRowColHeaders="0" zoomScaleNormal="100" workbookViewId="0"/>
  </sheetViews>
  <sheetFormatPr defaultRowHeight="15" x14ac:dyDescent="0.25"/>
  <cols>
    <col min="1" max="1" width="56" customWidth="1"/>
    <col min="18" max="18" width="9.140625" style="467"/>
    <col min="19" max="19" width="21.140625" customWidth="1"/>
  </cols>
  <sheetData>
    <row r="1" spans="1:19" ht="15" customHeight="1" x14ac:dyDescent="0.25"/>
    <row r="2" spans="1:19" ht="15" customHeight="1" x14ac:dyDescent="0.25"/>
    <row r="3" spans="1:19" ht="26.25" x14ac:dyDescent="0.4">
      <c r="A3" s="16" t="s">
        <v>377</v>
      </c>
    </row>
    <row r="4" spans="1:19" ht="49.5" customHeight="1" x14ac:dyDescent="0.25">
      <c r="A4" s="728" t="s">
        <v>378</v>
      </c>
      <c r="B4" s="728"/>
      <c r="C4" s="728"/>
      <c r="D4" s="728"/>
      <c r="E4" s="728"/>
      <c r="F4" s="728"/>
      <c r="G4" s="728"/>
      <c r="H4" s="728"/>
      <c r="I4" s="728"/>
      <c r="J4" s="728"/>
      <c r="K4" s="728"/>
      <c r="L4" s="728"/>
      <c r="M4" s="728"/>
      <c r="N4" s="728"/>
    </row>
    <row r="6" spans="1:19" ht="21" x14ac:dyDescent="0.35">
      <c r="A6" s="729" t="s">
        <v>504</v>
      </c>
      <c r="B6" s="730"/>
      <c r="C6" s="730"/>
      <c r="D6" s="730"/>
      <c r="E6" s="730"/>
      <c r="F6" s="730"/>
      <c r="G6" s="730"/>
      <c r="H6" s="730"/>
      <c r="I6" s="730"/>
      <c r="J6" s="730"/>
      <c r="K6" s="730"/>
      <c r="L6" s="730"/>
      <c r="M6" s="730"/>
      <c r="N6" s="730"/>
      <c r="O6" s="730"/>
      <c r="P6" s="730"/>
      <c r="Q6" s="730"/>
      <c r="R6" s="730"/>
      <c r="S6" s="731"/>
    </row>
    <row r="7" spans="1:19" s="2" customFormat="1" ht="20.100000000000001" customHeight="1" x14ac:dyDescent="0.25">
      <c r="A7" s="725" t="s">
        <v>821</v>
      </c>
      <c r="B7" s="726"/>
      <c r="C7" s="726"/>
      <c r="D7" s="726"/>
      <c r="E7" s="726"/>
      <c r="F7" s="726"/>
      <c r="G7" s="726"/>
      <c r="H7" s="726"/>
      <c r="I7" s="726"/>
      <c r="J7" s="726"/>
      <c r="K7" s="726"/>
      <c r="L7" s="726"/>
      <c r="M7" s="726"/>
      <c r="N7" s="726"/>
      <c r="O7" s="726"/>
      <c r="P7" s="726"/>
      <c r="Q7" s="726"/>
      <c r="R7" s="726"/>
      <c r="S7" s="727"/>
    </row>
    <row r="8" spans="1:19" ht="15" customHeight="1" x14ac:dyDescent="0.35">
      <c r="A8" s="265"/>
      <c r="B8" s="324" t="s">
        <v>11</v>
      </c>
      <c r="C8" s="324" t="s">
        <v>25</v>
      </c>
      <c r="D8" s="324" t="s">
        <v>26</v>
      </c>
      <c r="E8" s="324" t="s">
        <v>27</v>
      </c>
      <c r="F8" s="324" t="s">
        <v>12</v>
      </c>
      <c r="G8" s="324" t="s">
        <v>13</v>
      </c>
      <c r="H8" s="324" t="s">
        <v>14</v>
      </c>
      <c r="I8" s="324" t="s">
        <v>15</v>
      </c>
      <c r="J8" s="324" t="s">
        <v>16</v>
      </c>
      <c r="K8" s="324" t="s">
        <v>17</v>
      </c>
      <c r="L8" s="324" t="s">
        <v>18</v>
      </c>
      <c r="M8" s="324" t="s">
        <v>19</v>
      </c>
      <c r="N8" s="324" t="s">
        <v>497</v>
      </c>
      <c r="O8" s="324" t="s">
        <v>746</v>
      </c>
      <c r="P8" s="675" t="s">
        <v>833</v>
      </c>
      <c r="Q8" s="675" t="s">
        <v>913</v>
      </c>
      <c r="R8" s="675" t="s">
        <v>980</v>
      </c>
      <c r="S8" s="232" t="s">
        <v>730</v>
      </c>
    </row>
    <row r="9" spans="1:19" ht="17.25" x14ac:dyDescent="0.25">
      <c r="A9" s="9" t="s">
        <v>727</v>
      </c>
      <c r="B9" s="9">
        <v>6.5</v>
      </c>
      <c r="C9" s="9">
        <v>5.9</v>
      </c>
      <c r="D9" s="9">
        <v>5</v>
      </c>
      <c r="E9" s="9">
        <v>6.3</v>
      </c>
      <c r="F9" s="9">
        <v>5.5</v>
      </c>
      <c r="G9" s="9">
        <v>5.4</v>
      </c>
      <c r="H9" s="9">
        <v>5.5</v>
      </c>
      <c r="I9" s="9">
        <v>6.2</v>
      </c>
      <c r="J9" s="9">
        <v>5.7</v>
      </c>
      <c r="K9" s="9">
        <v>6.5</v>
      </c>
      <c r="L9" s="9">
        <v>5.9</v>
      </c>
      <c r="M9" s="9">
        <v>8.5</v>
      </c>
      <c r="N9" s="9">
        <v>12.9</v>
      </c>
      <c r="O9" s="27">
        <v>11.1</v>
      </c>
      <c r="P9" s="27">
        <v>9.1999999999999993</v>
      </c>
      <c r="Q9" s="27">
        <v>7.9</v>
      </c>
      <c r="R9" s="27">
        <v>8.1999999999999993</v>
      </c>
      <c r="S9" s="9"/>
    </row>
    <row r="10" spans="1:19" x14ac:dyDescent="0.25">
      <c r="A10" s="9" t="s">
        <v>381</v>
      </c>
      <c r="B10" s="9">
        <v>3</v>
      </c>
      <c r="C10" s="9">
        <v>3</v>
      </c>
      <c r="D10" s="9">
        <v>3</v>
      </c>
      <c r="E10" s="9">
        <v>3</v>
      </c>
      <c r="F10" s="9">
        <v>3</v>
      </c>
      <c r="G10" s="9">
        <v>3</v>
      </c>
      <c r="H10" s="9">
        <v>3.2</v>
      </c>
      <c r="I10" s="9">
        <v>3.1</v>
      </c>
      <c r="J10" s="9">
        <v>3.1</v>
      </c>
      <c r="K10" s="9">
        <v>2.9</v>
      </c>
      <c r="L10" s="9">
        <v>2.8</v>
      </c>
      <c r="M10" s="9">
        <v>2.8</v>
      </c>
      <c r="N10" s="29">
        <v>2.6469999999999998</v>
      </c>
      <c r="O10" s="27">
        <v>3.2</v>
      </c>
      <c r="P10" s="27">
        <v>2.7</v>
      </c>
      <c r="Q10" s="27">
        <v>2.7</v>
      </c>
      <c r="R10" s="27">
        <v>2.6</v>
      </c>
      <c r="S10" s="9"/>
    </row>
    <row r="11" spans="1:19" x14ac:dyDescent="0.25">
      <c r="A11" s="9" t="s">
        <v>382</v>
      </c>
      <c r="B11" s="9" t="s">
        <v>28</v>
      </c>
      <c r="C11" s="9" t="s">
        <v>28</v>
      </c>
      <c r="D11" s="9">
        <v>4.5999999999999996</v>
      </c>
      <c r="E11" s="9">
        <v>5.9</v>
      </c>
      <c r="F11" s="9">
        <v>5.9</v>
      </c>
      <c r="G11" s="9">
        <v>5.4</v>
      </c>
      <c r="H11" s="9">
        <v>5.3</v>
      </c>
      <c r="I11" s="9">
        <v>6</v>
      </c>
      <c r="J11" s="9">
        <v>5.6</v>
      </c>
      <c r="K11" s="9">
        <v>6.4</v>
      </c>
      <c r="L11" s="9">
        <v>5.9</v>
      </c>
      <c r="M11" s="9">
        <v>8</v>
      </c>
      <c r="N11" s="29">
        <v>12.984</v>
      </c>
      <c r="O11" s="27">
        <v>11.1</v>
      </c>
      <c r="P11" s="27">
        <v>9.1999999999999993</v>
      </c>
      <c r="Q11" s="27">
        <v>7.9</v>
      </c>
      <c r="R11" s="27">
        <v>8.1999999999999993</v>
      </c>
      <c r="S11" s="9"/>
    </row>
    <row r="12" spans="1:19" x14ac:dyDescent="0.25">
      <c r="A12" s="9" t="s">
        <v>383</v>
      </c>
      <c r="B12" s="9" t="s">
        <v>28</v>
      </c>
      <c r="C12" s="9" t="s">
        <v>28</v>
      </c>
      <c r="D12" s="9">
        <v>3.5</v>
      </c>
      <c r="E12" s="9">
        <v>4.5999999999999996</v>
      </c>
      <c r="F12" s="9">
        <v>4.5</v>
      </c>
      <c r="G12" s="9">
        <v>4.0999999999999996</v>
      </c>
      <c r="H12" s="9">
        <v>4.9000000000000004</v>
      </c>
      <c r="I12" s="9">
        <v>5.5</v>
      </c>
      <c r="J12" s="9">
        <v>2</v>
      </c>
      <c r="K12" s="9">
        <v>3.9</v>
      </c>
      <c r="L12" s="9">
        <v>3.4</v>
      </c>
      <c r="M12" s="9">
        <v>6</v>
      </c>
      <c r="N12" s="29">
        <v>1.3</v>
      </c>
      <c r="O12" s="27">
        <v>1.3</v>
      </c>
      <c r="P12" s="27">
        <v>5.9</v>
      </c>
      <c r="Q12" s="27">
        <v>4.5999999999999996</v>
      </c>
      <c r="R12" s="27">
        <v>4.7</v>
      </c>
      <c r="S12" s="9"/>
    </row>
    <row r="13" spans="1:19" ht="12.75" customHeight="1" x14ac:dyDescent="0.25">
      <c r="A13" s="25" t="s">
        <v>743</v>
      </c>
    </row>
    <row r="14" spans="1:19" ht="12.75" customHeight="1" x14ac:dyDescent="0.25">
      <c r="A14" s="25" t="s">
        <v>379</v>
      </c>
    </row>
    <row r="15" spans="1:19" ht="12.75" customHeight="1" x14ac:dyDescent="0.25">
      <c r="A15" s="25" t="s">
        <v>380</v>
      </c>
    </row>
    <row r="16" spans="1:19" s="100" customFormat="1" ht="6.75" customHeight="1" x14ac:dyDescent="0.25">
      <c r="A16" s="99"/>
    </row>
    <row r="17" spans="1:21" x14ac:dyDescent="0.25">
      <c r="A17" s="25"/>
    </row>
    <row r="18" spans="1:21" ht="21" x14ac:dyDescent="0.35">
      <c r="A18" s="732" t="s">
        <v>1060</v>
      </c>
      <c r="B18" s="732"/>
      <c r="C18" s="732"/>
      <c r="D18" s="732"/>
      <c r="E18" s="732"/>
      <c r="F18" s="732"/>
      <c r="G18" s="732"/>
      <c r="H18" s="732"/>
      <c r="I18" s="732"/>
      <c r="J18" s="732"/>
      <c r="K18" s="732"/>
      <c r="L18" s="732"/>
      <c r="M18" s="732"/>
      <c r="N18" s="732"/>
      <c r="O18" s="732"/>
      <c r="P18" s="732"/>
      <c r="Q18" s="732"/>
      <c r="R18" s="732"/>
      <c r="S18" s="732"/>
    </row>
    <row r="19" spans="1:21" ht="33.75" customHeight="1" x14ac:dyDescent="0.25">
      <c r="A19" s="733" t="s">
        <v>1061</v>
      </c>
      <c r="B19" s="733"/>
      <c r="C19" s="733"/>
      <c r="D19" s="733"/>
      <c r="E19" s="733"/>
      <c r="F19" s="733"/>
      <c r="G19" s="733"/>
      <c r="H19" s="733"/>
      <c r="I19" s="733"/>
      <c r="J19" s="733"/>
      <c r="K19" s="733"/>
      <c r="L19" s="733"/>
      <c r="M19" s="733"/>
      <c r="N19" s="733"/>
      <c r="O19" s="733"/>
      <c r="P19" s="733"/>
      <c r="Q19" s="733"/>
      <c r="R19" s="733"/>
      <c r="S19" s="733"/>
    </row>
    <row r="20" spans="1:21" ht="15.75" x14ac:dyDescent="0.25">
      <c r="A20" s="734" t="s">
        <v>822</v>
      </c>
      <c r="B20" s="734"/>
      <c r="C20" s="734"/>
      <c r="D20" s="734"/>
      <c r="E20" s="734"/>
      <c r="F20" s="734"/>
      <c r="G20" s="734"/>
      <c r="H20" s="734"/>
      <c r="I20" s="734"/>
      <c r="J20" s="734"/>
      <c r="K20" s="734"/>
      <c r="L20" s="734"/>
      <c r="M20" s="734"/>
      <c r="N20" s="734"/>
      <c r="O20" s="734"/>
      <c r="P20" s="734"/>
      <c r="Q20" s="734"/>
      <c r="R20" s="734"/>
      <c r="S20" s="734"/>
    </row>
    <row r="21" spans="1:21" x14ac:dyDescent="0.25">
      <c r="A21" s="735" t="s">
        <v>823</v>
      </c>
      <c r="B21" s="735"/>
      <c r="C21" s="735"/>
      <c r="D21" s="735"/>
      <c r="E21" s="735"/>
      <c r="F21" s="735"/>
      <c r="G21" s="735"/>
      <c r="H21" s="735"/>
      <c r="I21" s="735"/>
      <c r="J21" s="735"/>
      <c r="K21" s="735"/>
      <c r="L21" s="735"/>
      <c r="M21" s="735"/>
      <c r="N21" s="735"/>
      <c r="O21" s="735"/>
      <c r="P21" s="735"/>
      <c r="Q21" s="735"/>
      <c r="R21" s="735"/>
      <c r="S21" s="735"/>
    </row>
    <row r="22" spans="1:21" ht="15.75" x14ac:dyDescent="0.25">
      <c r="A22" s="734" t="s">
        <v>824</v>
      </c>
      <c r="B22" s="734"/>
      <c r="C22" s="734"/>
      <c r="D22" s="734"/>
      <c r="E22" s="734"/>
      <c r="F22" s="734"/>
      <c r="G22" s="734"/>
      <c r="H22" s="734"/>
      <c r="I22" s="734"/>
      <c r="J22" s="734"/>
      <c r="K22" s="734"/>
      <c r="L22" s="734"/>
      <c r="M22" s="734"/>
      <c r="N22" s="734"/>
      <c r="O22" s="734"/>
      <c r="P22" s="734"/>
      <c r="Q22" s="734"/>
      <c r="R22" s="734"/>
      <c r="S22" s="734"/>
    </row>
    <row r="23" spans="1:21" s="2" customFormat="1" x14ac:dyDescent="0.25">
      <c r="A23" s="734" t="s">
        <v>825</v>
      </c>
      <c r="B23" s="734"/>
      <c r="C23" s="734"/>
      <c r="D23" s="734"/>
      <c r="E23" s="734"/>
      <c r="F23" s="734"/>
      <c r="G23" s="734"/>
      <c r="H23" s="734"/>
      <c r="I23" s="734"/>
      <c r="J23" s="734"/>
      <c r="K23" s="734"/>
      <c r="L23" s="734"/>
      <c r="M23" s="734"/>
      <c r="N23" s="734"/>
      <c r="O23" s="734"/>
      <c r="P23" s="734"/>
      <c r="Q23" s="734"/>
      <c r="R23" s="734"/>
      <c r="S23" s="734"/>
      <c r="T23"/>
      <c r="U23"/>
    </row>
    <row r="24" spans="1:21" x14ac:dyDescent="0.25">
      <c r="A24" s="88" t="s">
        <v>691</v>
      </c>
      <c r="B24" s="60"/>
      <c r="C24" s="324" t="s">
        <v>25</v>
      </c>
      <c r="D24" s="324" t="s">
        <v>26</v>
      </c>
      <c r="E24" s="324" t="s">
        <v>27</v>
      </c>
      <c r="F24" s="324" t="s">
        <v>12</v>
      </c>
      <c r="G24" s="324" t="s">
        <v>13</v>
      </c>
      <c r="H24" s="324" t="s">
        <v>14</v>
      </c>
      <c r="I24" s="324" t="s">
        <v>15</v>
      </c>
      <c r="J24" s="324" t="s">
        <v>16</v>
      </c>
      <c r="K24" s="324" t="s">
        <v>17</v>
      </c>
      <c r="L24" s="324" t="s">
        <v>18</v>
      </c>
      <c r="M24" s="324" t="s">
        <v>19</v>
      </c>
      <c r="N24" s="324" t="s">
        <v>497</v>
      </c>
      <c r="O24" s="324" t="s">
        <v>746</v>
      </c>
      <c r="P24" s="675" t="s">
        <v>833</v>
      </c>
      <c r="Q24" s="675" t="s">
        <v>913</v>
      </c>
      <c r="R24" s="675" t="s">
        <v>980</v>
      </c>
      <c r="S24" s="61" t="s">
        <v>730</v>
      </c>
    </row>
    <row r="25" spans="1:21" x14ac:dyDescent="0.25">
      <c r="A25" s="27" t="s">
        <v>692</v>
      </c>
      <c r="B25" s="27"/>
      <c r="C25" s="49">
        <v>8.8770000000000007</v>
      </c>
      <c r="D25" s="89">
        <v>10.113</v>
      </c>
      <c r="E25" s="89">
        <v>15.066000000000001</v>
      </c>
      <c r="F25" s="49">
        <v>14.226000000000001</v>
      </c>
      <c r="G25" s="49">
        <v>14.957000000000001</v>
      </c>
      <c r="H25" s="49">
        <v>16.347000000000001</v>
      </c>
      <c r="I25" s="49">
        <v>14.93</v>
      </c>
      <c r="J25" s="49">
        <v>23.306999999999999</v>
      </c>
      <c r="K25" s="49">
        <v>7.0339999999999998</v>
      </c>
      <c r="L25" s="49">
        <v>13.202</v>
      </c>
      <c r="M25" s="85">
        <v>19</v>
      </c>
      <c r="N25" s="85">
        <v>23</v>
      </c>
      <c r="O25" s="49">
        <v>18.3</v>
      </c>
      <c r="P25" s="49">
        <v>31</v>
      </c>
      <c r="Q25" s="49">
        <v>32.299999999999997</v>
      </c>
      <c r="R25" s="49">
        <v>35.265000000000001</v>
      </c>
      <c r="S25" s="9"/>
    </row>
    <row r="26" spans="1:21" x14ac:dyDescent="0.25">
      <c r="A26" s="27" t="s">
        <v>729</v>
      </c>
      <c r="B26" s="27"/>
      <c r="C26" s="27">
        <v>5</v>
      </c>
      <c r="D26" s="27">
        <v>5</v>
      </c>
      <c r="E26" s="27">
        <v>5</v>
      </c>
      <c r="F26" s="27">
        <v>5</v>
      </c>
      <c r="G26" s="27">
        <v>10</v>
      </c>
      <c r="H26" s="27">
        <v>10</v>
      </c>
      <c r="I26" s="27">
        <v>10</v>
      </c>
      <c r="J26" s="27">
        <v>10</v>
      </c>
      <c r="K26" s="27">
        <v>0</v>
      </c>
      <c r="L26" s="27">
        <v>5</v>
      </c>
      <c r="M26" s="39">
        <v>10</v>
      </c>
      <c r="N26" s="39">
        <v>5.2</v>
      </c>
      <c r="O26" s="27">
        <v>21.5</v>
      </c>
      <c r="P26" s="27">
        <v>29</v>
      </c>
      <c r="Q26" s="27">
        <v>12.5</v>
      </c>
      <c r="R26" s="27">
        <v>4.5999999999999996</v>
      </c>
      <c r="S26" s="9"/>
    </row>
    <row r="27" spans="1:21" x14ac:dyDescent="0.25">
      <c r="A27" s="27" t="s">
        <v>693</v>
      </c>
      <c r="B27" s="27"/>
      <c r="C27" s="27"/>
      <c r="D27" s="27"/>
      <c r="E27" s="27"/>
      <c r="F27" s="27">
        <v>15.2</v>
      </c>
      <c r="G27" s="27">
        <v>15.7</v>
      </c>
      <c r="H27" s="27">
        <v>16.100000000000001</v>
      </c>
      <c r="I27" s="27">
        <v>15</v>
      </c>
      <c r="J27" s="27">
        <v>14.6</v>
      </c>
      <c r="K27" s="27">
        <v>15.4</v>
      </c>
      <c r="L27" s="49">
        <v>0.38200000000000001</v>
      </c>
      <c r="M27" s="49">
        <v>0.45400000000000001</v>
      </c>
      <c r="N27" s="49">
        <v>0.48199999999999998</v>
      </c>
      <c r="O27" s="49">
        <v>0.5</v>
      </c>
      <c r="P27" s="49">
        <v>0.5</v>
      </c>
      <c r="Q27" s="49">
        <v>0.5</v>
      </c>
      <c r="R27" s="49">
        <v>0.45100000000000001</v>
      </c>
      <c r="S27" s="9"/>
    </row>
    <row r="28" spans="1:21" x14ac:dyDescent="0.25">
      <c r="A28" s="9" t="s">
        <v>694</v>
      </c>
      <c r="B28" s="9"/>
      <c r="C28" s="9">
        <v>25.7</v>
      </c>
      <c r="D28" s="9">
        <v>26.7</v>
      </c>
      <c r="E28" s="9">
        <v>26.8</v>
      </c>
      <c r="F28" s="9">
        <v>17.399999999999999</v>
      </c>
      <c r="G28" s="79">
        <v>19</v>
      </c>
      <c r="H28" s="79">
        <v>20</v>
      </c>
      <c r="I28" s="79">
        <v>18.5</v>
      </c>
      <c r="J28" s="79">
        <v>15.7</v>
      </c>
      <c r="K28" s="9">
        <v>17.100000000000001</v>
      </c>
      <c r="L28" s="9">
        <v>17</v>
      </c>
      <c r="M28" s="29">
        <v>13.250999999999999</v>
      </c>
      <c r="N28" s="29">
        <v>17.582000000000001</v>
      </c>
      <c r="O28" s="9">
        <v>13.1</v>
      </c>
      <c r="P28" s="9">
        <v>13.1</v>
      </c>
      <c r="Q28" s="444">
        <v>12.6</v>
      </c>
      <c r="R28" s="444">
        <v>10.5</v>
      </c>
      <c r="S28" s="9"/>
    </row>
    <row r="29" spans="1:21" x14ac:dyDescent="0.25">
      <c r="A29" s="32" t="s">
        <v>826</v>
      </c>
      <c r="B29" s="24"/>
      <c r="C29" s="24"/>
      <c r="D29" s="24"/>
      <c r="E29" s="24"/>
      <c r="F29" s="24"/>
      <c r="G29" s="50"/>
      <c r="H29" s="51"/>
      <c r="I29" s="5"/>
      <c r="J29" s="50"/>
      <c r="K29" s="5"/>
      <c r="L29" s="5"/>
      <c r="M29" s="5"/>
    </row>
    <row r="30" spans="1:21" x14ac:dyDescent="0.25">
      <c r="A30" s="32" t="s">
        <v>728</v>
      </c>
      <c r="B30" s="24"/>
      <c r="C30" s="24"/>
      <c r="D30" s="24"/>
      <c r="E30" s="24"/>
      <c r="F30" s="24"/>
      <c r="G30" s="24"/>
      <c r="H30" s="24"/>
      <c r="I30" s="24"/>
      <c r="J30" s="24"/>
      <c r="K30" s="24"/>
      <c r="L30" s="24"/>
      <c r="M30" s="24"/>
    </row>
    <row r="31" spans="1:21" x14ac:dyDescent="0.25">
      <c r="A31" s="34" t="s">
        <v>827</v>
      </c>
      <c r="B31" s="33"/>
      <c r="C31" s="33"/>
      <c r="D31" s="33"/>
      <c r="E31" s="33"/>
      <c r="F31" s="33"/>
      <c r="G31" s="33"/>
      <c r="H31" s="33"/>
      <c r="I31" s="33"/>
      <c r="J31" s="33"/>
      <c r="K31" s="33"/>
      <c r="L31" s="33"/>
      <c r="M31" s="24"/>
    </row>
    <row r="32" spans="1:21" x14ac:dyDescent="0.25">
      <c r="A32" s="25" t="s">
        <v>384</v>
      </c>
      <c r="B32" s="33"/>
      <c r="C32" s="33"/>
      <c r="D32" s="33"/>
      <c r="E32" s="33"/>
      <c r="F32" s="33"/>
      <c r="G32" s="33"/>
      <c r="H32" s="33"/>
      <c r="I32" s="33"/>
      <c r="J32" s="33"/>
      <c r="K32" s="33"/>
      <c r="L32" s="33"/>
      <c r="M32" s="24"/>
    </row>
    <row r="33" spans="1:19" s="100" customFormat="1" ht="6.75" customHeight="1" x14ac:dyDescent="0.25">
      <c r="A33" s="99"/>
    </row>
    <row r="34" spans="1:19" x14ac:dyDescent="0.25">
      <c r="A34" s="25"/>
    </row>
    <row r="35" spans="1:19" ht="21" x14ac:dyDescent="0.35">
      <c r="A35" s="729" t="s">
        <v>386</v>
      </c>
      <c r="B35" s="730"/>
      <c r="C35" s="730"/>
      <c r="D35" s="730"/>
      <c r="E35" s="730"/>
      <c r="F35" s="730"/>
      <c r="G35" s="730"/>
      <c r="H35" s="730"/>
      <c r="I35" s="730"/>
      <c r="J35" s="730"/>
      <c r="K35" s="730"/>
      <c r="L35" s="730"/>
      <c r="M35" s="730"/>
      <c r="N35" s="730"/>
      <c r="O35" s="730"/>
      <c r="P35" s="730"/>
      <c r="Q35" s="730"/>
      <c r="R35" s="730"/>
      <c r="S35" s="731"/>
    </row>
    <row r="36" spans="1:19" ht="20.100000000000001" customHeight="1" x14ac:dyDescent="0.25">
      <c r="A36" s="736" t="s">
        <v>385</v>
      </c>
      <c r="B36" s="737"/>
      <c r="C36" s="737"/>
      <c r="D36" s="737"/>
      <c r="E36" s="737"/>
      <c r="F36" s="737"/>
      <c r="G36" s="737"/>
      <c r="H36" s="737"/>
      <c r="I36" s="737"/>
      <c r="J36" s="737"/>
      <c r="K36" s="737"/>
      <c r="L36" s="737"/>
      <c r="M36" s="737"/>
      <c r="N36" s="737"/>
      <c r="O36" s="737"/>
      <c r="P36" s="737"/>
      <c r="Q36" s="737"/>
      <c r="R36" s="737"/>
      <c r="S36" s="738"/>
    </row>
    <row r="37" spans="1:19" x14ac:dyDescent="0.25">
      <c r="A37" s="17"/>
      <c r="B37" s="17"/>
      <c r="C37" s="41" t="s">
        <v>25</v>
      </c>
      <c r="D37" s="41" t="s">
        <v>26</v>
      </c>
      <c r="E37" s="41" t="s">
        <v>27</v>
      </c>
      <c r="F37" s="41" t="s">
        <v>12</v>
      </c>
      <c r="G37" s="41" t="s">
        <v>13</v>
      </c>
      <c r="H37" s="41" t="s">
        <v>14</v>
      </c>
      <c r="I37" s="41" t="s">
        <v>15</v>
      </c>
      <c r="J37" s="41" t="s">
        <v>16</v>
      </c>
      <c r="K37" s="41" t="s">
        <v>17</v>
      </c>
      <c r="L37" s="41" t="s">
        <v>18</v>
      </c>
      <c r="M37" s="41" t="s">
        <v>19</v>
      </c>
      <c r="N37" s="41" t="s">
        <v>497</v>
      </c>
      <c r="O37" s="41" t="s">
        <v>746</v>
      </c>
      <c r="P37" s="676" t="s">
        <v>833</v>
      </c>
      <c r="Q37" s="676" t="s">
        <v>913</v>
      </c>
      <c r="R37" s="676" t="s">
        <v>980</v>
      </c>
      <c r="S37" s="17" t="s">
        <v>730</v>
      </c>
    </row>
    <row r="38" spans="1:19" x14ac:dyDescent="0.25">
      <c r="A38" s="9" t="s">
        <v>388</v>
      </c>
      <c r="B38" s="9"/>
      <c r="C38" s="9">
        <v>45.7</v>
      </c>
      <c r="D38" s="9">
        <v>46.1</v>
      </c>
      <c r="E38" s="9">
        <v>46.1</v>
      </c>
      <c r="F38" s="9">
        <v>50.7</v>
      </c>
      <c r="G38" s="9">
        <v>52.6</v>
      </c>
      <c r="H38" s="9">
        <v>57.1</v>
      </c>
      <c r="I38" s="9">
        <v>61.8</v>
      </c>
      <c r="J38" s="9">
        <v>62.3</v>
      </c>
      <c r="K38" s="9">
        <v>69.099999999999994</v>
      </c>
      <c r="L38" s="9">
        <v>72.400000000000006</v>
      </c>
      <c r="M38" s="9">
        <v>79.8</v>
      </c>
      <c r="N38" s="35">
        <v>92.236000000000004</v>
      </c>
      <c r="O38" s="27">
        <v>86.5</v>
      </c>
      <c r="P38" s="27">
        <v>91.5</v>
      </c>
      <c r="Q38" s="27">
        <v>98.2</v>
      </c>
      <c r="R38" s="27">
        <v>105.4</v>
      </c>
      <c r="S38" s="9"/>
    </row>
    <row r="39" spans="1:19" x14ac:dyDescent="0.25">
      <c r="A39" s="9" t="s">
        <v>389</v>
      </c>
      <c r="B39" s="9"/>
      <c r="C39" s="9">
        <v>51.3</v>
      </c>
      <c r="D39" s="9">
        <v>46.8</v>
      </c>
      <c r="E39" s="9">
        <v>46.7</v>
      </c>
      <c r="F39" s="9">
        <v>46</v>
      </c>
      <c r="G39" s="9">
        <v>49.3</v>
      </c>
      <c r="H39" s="9">
        <v>54.7</v>
      </c>
      <c r="I39" s="9">
        <v>56</v>
      </c>
      <c r="J39" s="9">
        <v>59.7</v>
      </c>
      <c r="K39" s="9">
        <v>69.599999999999994</v>
      </c>
      <c r="L39" s="9">
        <v>65.5</v>
      </c>
      <c r="M39" s="9">
        <v>76.400000000000006</v>
      </c>
      <c r="N39" s="35">
        <v>85</v>
      </c>
      <c r="O39" s="27">
        <v>88.5</v>
      </c>
      <c r="P39" s="27">
        <v>85.9</v>
      </c>
      <c r="Q39" s="27">
        <v>95.1</v>
      </c>
      <c r="R39" s="27">
        <v>101.2</v>
      </c>
      <c r="S39" s="9"/>
    </row>
    <row r="40" spans="1:19" x14ac:dyDescent="0.25">
      <c r="A40" s="9" t="s">
        <v>390</v>
      </c>
      <c r="B40" s="9"/>
      <c r="C40" s="9">
        <v>10.9</v>
      </c>
      <c r="D40" s="9">
        <v>10.1</v>
      </c>
      <c r="E40" s="9">
        <v>11.9</v>
      </c>
      <c r="F40" s="9">
        <v>12</v>
      </c>
      <c r="G40" s="9">
        <v>13.4</v>
      </c>
      <c r="H40" s="9">
        <v>16.3</v>
      </c>
      <c r="I40" s="9">
        <v>15.7</v>
      </c>
      <c r="J40" s="9">
        <v>16.7</v>
      </c>
      <c r="K40" s="9">
        <v>20</v>
      </c>
      <c r="L40" s="9">
        <v>17.2</v>
      </c>
      <c r="M40" s="9">
        <v>22.7</v>
      </c>
      <c r="N40" s="35">
        <v>25.472000000000001</v>
      </c>
      <c r="O40" s="27">
        <v>26.8</v>
      </c>
      <c r="P40" s="27">
        <v>22.9</v>
      </c>
      <c r="Q40" s="27">
        <v>27.1</v>
      </c>
      <c r="R40" s="27">
        <v>26.1</v>
      </c>
      <c r="S40" s="9"/>
    </row>
    <row r="41" spans="1:19" x14ac:dyDescent="0.25">
      <c r="A41" s="25" t="s">
        <v>387</v>
      </c>
    </row>
    <row r="42" spans="1:19" s="100" customFormat="1" ht="6.75" customHeight="1" x14ac:dyDescent="0.25">
      <c r="A42" s="99"/>
    </row>
    <row r="44" spans="1:19" ht="21" x14ac:dyDescent="0.35">
      <c r="A44" s="101" t="s">
        <v>505</v>
      </c>
      <c r="B44" s="36"/>
      <c r="C44" s="37"/>
      <c r="D44" s="37"/>
      <c r="E44" s="37"/>
      <c r="F44" s="37"/>
      <c r="G44" s="37"/>
      <c r="H44" s="37"/>
      <c r="I44" s="37"/>
      <c r="J44" s="37"/>
      <c r="K44" s="37"/>
      <c r="L44" s="37"/>
      <c r="M44" s="37"/>
      <c r="N44" s="38"/>
    </row>
    <row r="45" spans="1:19" ht="39.950000000000003" customHeight="1" x14ac:dyDescent="0.25">
      <c r="A45" s="725" t="s">
        <v>828</v>
      </c>
      <c r="B45" s="726"/>
      <c r="C45" s="726"/>
      <c r="D45" s="726"/>
      <c r="E45" s="726"/>
      <c r="F45" s="726"/>
      <c r="G45" s="726"/>
      <c r="H45" s="726"/>
      <c r="I45" s="726"/>
      <c r="J45" s="726"/>
      <c r="K45" s="726"/>
      <c r="L45" s="726"/>
      <c r="M45" s="726"/>
      <c r="N45" s="727"/>
    </row>
    <row r="46" spans="1:19" x14ac:dyDescent="0.25">
      <c r="A46" s="17"/>
      <c r="B46" s="719" t="s">
        <v>391</v>
      </c>
      <c r="C46" s="720"/>
      <c r="D46" s="720"/>
      <c r="E46" s="720"/>
      <c r="F46" s="721"/>
      <c r="G46" s="719" t="s">
        <v>392</v>
      </c>
      <c r="H46" s="720"/>
      <c r="I46" s="720"/>
      <c r="J46" s="720"/>
      <c r="K46" s="720"/>
      <c r="L46" s="721"/>
      <c r="M46" s="719" t="s">
        <v>393</v>
      </c>
      <c r="N46" s="721"/>
    </row>
    <row r="47" spans="1:19" x14ac:dyDescent="0.25">
      <c r="A47" s="9" t="s">
        <v>506</v>
      </c>
      <c r="B47" s="722">
        <v>1.6</v>
      </c>
      <c r="C47" s="723"/>
      <c r="D47" s="723"/>
      <c r="E47" s="723"/>
      <c r="F47" s="724"/>
      <c r="G47" s="722">
        <v>3.9</v>
      </c>
      <c r="H47" s="723"/>
      <c r="I47" s="723"/>
      <c r="J47" s="723"/>
      <c r="K47" s="723"/>
      <c r="L47" s="724"/>
      <c r="M47" s="722">
        <v>3.7</v>
      </c>
      <c r="N47" s="724"/>
    </row>
    <row r="48" spans="1:19" x14ac:dyDescent="0.25">
      <c r="A48" s="25" t="s">
        <v>394</v>
      </c>
    </row>
    <row r="51" spans="16:22" ht="21" x14ac:dyDescent="0.35">
      <c r="P51" s="443"/>
      <c r="Q51" s="443"/>
      <c r="R51" s="443"/>
      <c r="S51" s="443"/>
      <c r="T51" s="33"/>
      <c r="U51" s="33"/>
      <c r="V51" s="33"/>
    </row>
  </sheetData>
  <mergeCells count="18">
    <mergeCell ref="A45:N45"/>
    <mergeCell ref="A4:N4"/>
    <mergeCell ref="A6:S6"/>
    <mergeCell ref="A7:S7"/>
    <mergeCell ref="A18:S18"/>
    <mergeCell ref="A19:S19"/>
    <mergeCell ref="A20:S20"/>
    <mergeCell ref="A21:S21"/>
    <mergeCell ref="A22:S22"/>
    <mergeCell ref="A23:S23"/>
    <mergeCell ref="A35:S35"/>
    <mergeCell ref="A36:S36"/>
    <mergeCell ref="B46:F46"/>
    <mergeCell ref="G46:L46"/>
    <mergeCell ref="M46:N46"/>
    <mergeCell ref="B47:F47"/>
    <mergeCell ref="G47:L47"/>
    <mergeCell ref="M47:N47"/>
  </mergeCells>
  <pageMargins left="0.25590551181102361" right="0.25590551181102361" top="0.39370078740157477" bottom="0.39370078740157477" header="0.3" footer="0.3"/>
  <pageSetup paperSize="9" scale="61"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'Public Sector Funding'!B9:R9</xm:f>
              <xm:sqref>S9</xm:sqref>
            </x14:sparkline>
            <x14:sparkline>
              <xm:f>'Public Sector Funding'!B10:R10</xm:f>
              <xm:sqref>S10</xm:sqref>
            </x14:sparkline>
            <x14:sparkline>
              <xm:f>'Public Sector Funding'!B11:R11</xm:f>
              <xm:sqref>S11</xm:sqref>
            </x14:sparkline>
            <x14:sparkline>
              <xm:f>'Public Sector Funding'!B12:R12</xm:f>
              <xm:sqref>S12</xm:sqref>
            </x14:sparkline>
          </x14:sparklines>
        </x14:sparklineGroup>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'Public Sector Funding'!C25:R25</xm:f>
              <xm:sqref>S25</xm:sqref>
            </x14:sparkline>
            <x14:sparkline>
              <xm:f>'Public Sector Funding'!C26:R26</xm:f>
              <xm:sqref>S26</xm:sqref>
            </x14:sparkline>
            <x14:sparkline>
              <xm:f>'Public Sector Funding'!C27:R27</xm:f>
              <xm:sqref>S27</xm:sqref>
            </x14:sparkline>
            <x14:sparkline>
              <xm:f>'Public Sector Funding'!C28:R28</xm:f>
              <xm:sqref>S28</xm:sqref>
            </x14:sparkline>
          </x14:sparklines>
        </x14:sparklineGroup>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'Public Sector Funding'!C38:R38</xm:f>
              <xm:sqref>S38</xm:sqref>
            </x14:sparkline>
            <x14:sparkline>
              <xm:f>'Public Sector Funding'!C39:R39</xm:f>
              <xm:sqref>S39</xm:sqref>
            </x14:sparkline>
            <x14:sparkline>
              <xm:f>'Public Sector Funding'!C40:R40</xm:f>
              <xm:sqref>S40</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V40"/>
  <sheetViews>
    <sheetView showRowColHeaders="0" zoomScaleNormal="100" workbookViewId="0"/>
  </sheetViews>
  <sheetFormatPr defaultRowHeight="15" x14ac:dyDescent="0.25"/>
  <cols>
    <col min="1" max="1" width="61.7109375" customWidth="1"/>
    <col min="2" max="2" width="60.7109375" bestFit="1" customWidth="1"/>
    <col min="3" max="4" width="12.5703125" customWidth="1"/>
    <col min="5" max="11" width="13" customWidth="1"/>
    <col min="12" max="12" width="12.5703125" customWidth="1"/>
    <col min="13" max="14" width="11.85546875" customWidth="1"/>
    <col min="15" max="18" width="12.28515625" customWidth="1"/>
    <col min="19" max="19" width="16.42578125" customWidth="1"/>
    <col min="20" max="20" width="12.28515625" customWidth="1"/>
    <col min="21" max="21" width="21.28515625" customWidth="1"/>
    <col min="22" max="16384" width="9.140625" style="24"/>
  </cols>
  <sheetData>
    <row r="1" spans="1:22" ht="15" customHeight="1" x14ac:dyDescent="0.25"/>
    <row r="2" spans="1:22" ht="15" customHeight="1" x14ac:dyDescent="0.25"/>
    <row r="3" spans="1:22" ht="26.25" x14ac:dyDescent="0.4">
      <c r="A3" s="16" t="s">
        <v>395</v>
      </c>
      <c r="B3" s="16"/>
    </row>
    <row r="4" spans="1:22" ht="50.25" customHeight="1" x14ac:dyDescent="0.25">
      <c r="A4" s="728" t="s">
        <v>829</v>
      </c>
      <c r="B4" s="728"/>
      <c r="C4" s="728"/>
      <c r="D4" s="728"/>
      <c r="E4" s="728"/>
      <c r="F4" s="728"/>
      <c r="G4" s="728"/>
      <c r="H4" s="728"/>
      <c r="I4" s="728"/>
      <c r="J4" s="728"/>
      <c r="K4" s="728"/>
      <c r="L4" s="728"/>
      <c r="M4" s="728"/>
      <c r="N4" s="728"/>
      <c r="O4" s="728"/>
      <c r="P4" s="728"/>
      <c r="Q4" s="728"/>
    </row>
    <row r="5" spans="1:22" x14ac:dyDescent="0.25">
      <c r="C5" s="24"/>
      <c r="D5" s="24"/>
      <c r="E5" s="24"/>
      <c r="F5" s="24"/>
      <c r="G5" s="24"/>
      <c r="H5" s="24"/>
      <c r="I5" s="24"/>
      <c r="J5" s="24"/>
      <c r="K5" s="24"/>
      <c r="L5" s="24"/>
      <c r="M5" s="24"/>
      <c r="N5" s="24"/>
      <c r="O5" s="24"/>
      <c r="P5" s="24"/>
      <c r="Q5" s="24"/>
    </row>
    <row r="6" spans="1:22" ht="21" x14ac:dyDescent="0.35">
      <c r="A6" s="93" t="s">
        <v>551</v>
      </c>
      <c r="B6" s="94"/>
      <c r="C6" s="94"/>
      <c r="D6" s="94"/>
      <c r="E6" s="94"/>
      <c r="F6" s="94"/>
      <c r="G6" s="94"/>
      <c r="H6" s="94"/>
      <c r="I6" s="94"/>
      <c r="J6" s="94"/>
      <c r="K6" s="94"/>
      <c r="L6" s="94"/>
      <c r="M6" s="94"/>
      <c r="N6" s="94"/>
      <c r="O6" s="94"/>
      <c r="P6" s="94"/>
      <c r="Q6" s="94"/>
      <c r="R6" s="94"/>
      <c r="S6" s="94"/>
      <c r="T6" s="94"/>
      <c r="U6" s="95"/>
    </row>
    <row r="7" spans="1:22" x14ac:dyDescent="0.25">
      <c r="A7" s="594" t="s">
        <v>552</v>
      </c>
      <c r="B7" s="61" t="s">
        <v>1043</v>
      </c>
      <c r="C7" s="324" t="s">
        <v>10</v>
      </c>
      <c r="D7" s="324" t="s">
        <v>348</v>
      </c>
      <c r="E7" s="324" t="s">
        <v>11</v>
      </c>
      <c r="F7" s="324" t="s">
        <v>25</v>
      </c>
      <c r="G7" s="324" t="s">
        <v>26</v>
      </c>
      <c r="H7" s="324" t="s">
        <v>27</v>
      </c>
      <c r="I7" s="324" t="s">
        <v>12</v>
      </c>
      <c r="J7" s="324" t="s">
        <v>13</v>
      </c>
      <c r="K7" s="324" t="s">
        <v>14</v>
      </c>
      <c r="L7" s="324" t="s">
        <v>15</v>
      </c>
      <c r="M7" s="324" t="s">
        <v>16</v>
      </c>
      <c r="N7" s="324" t="s">
        <v>17</v>
      </c>
      <c r="O7" s="324" t="s">
        <v>18</v>
      </c>
      <c r="P7" s="324" t="s">
        <v>19</v>
      </c>
      <c r="Q7" s="324" t="s">
        <v>497</v>
      </c>
      <c r="R7" s="324" t="s">
        <v>746</v>
      </c>
      <c r="S7" s="324" t="s">
        <v>833</v>
      </c>
      <c r="T7" s="671" t="s">
        <v>913</v>
      </c>
      <c r="U7" s="677" t="s">
        <v>980</v>
      </c>
      <c r="V7"/>
    </row>
    <row r="8" spans="1:22" x14ac:dyDescent="0.25">
      <c r="A8" s="591" t="s">
        <v>550</v>
      </c>
      <c r="B8" s="27"/>
      <c r="C8" s="59" t="s">
        <v>125</v>
      </c>
      <c r="D8" s="59" t="s">
        <v>125</v>
      </c>
      <c r="E8" s="59" t="s">
        <v>125</v>
      </c>
      <c r="F8" s="27">
        <v>295</v>
      </c>
      <c r="G8" s="27">
        <v>315</v>
      </c>
      <c r="H8" s="27">
        <v>337.2</v>
      </c>
      <c r="I8" s="27">
        <v>357.2</v>
      </c>
      <c r="J8" s="27">
        <v>388.5</v>
      </c>
      <c r="K8" s="27">
        <v>423.1</v>
      </c>
      <c r="L8" s="27">
        <v>406.1</v>
      </c>
      <c r="M8" s="27">
        <v>412.9</v>
      </c>
      <c r="N8" s="27">
        <v>435.9</v>
      </c>
      <c r="O8" s="27">
        <v>456.9</v>
      </c>
      <c r="P8" s="27">
        <v>460.2</v>
      </c>
      <c r="Q8" s="63">
        <v>494.108</v>
      </c>
      <c r="R8" s="27">
        <v>522.1</v>
      </c>
      <c r="S8" s="27">
        <v>591.70000000000005</v>
      </c>
      <c r="T8" s="592">
        <v>594.9</v>
      </c>
      <c r="U8" s="33">
        <v>634.29999999999995</v>
      </c>
      <c r="V8"/>
    </row>
    <row r="9" spans="1:22" x14ac:dyDescent="0.25">
      <c r="A9" s="591" t="s">
        <v>389</v>
      </c>
      <c r="B9" s="27"/>
      <c r="C9" s="59" t="s">
        <v>125</v>
      </c>
      <c r="D9" s="59" t="s">
        <v>125</v>
      </c>
      <c r="E9" s="59" t="s">
        <v>125</v>
      </c>
      <c r="F9" s="27">
        <v>281</v>
      </c>
      <c r="G9" s="27">
        <v>293</v>
      </c>
      <c r="H9" s="27">
        <v>305.3</v>
      </c>
      <c r="I9" s="27">
        <v>312.8</v>
      </c>
      <c r="J9" s="27">
        <v>351.4</v>
      </c>
      <c r="K9" s="27">
        <v>396.9</v>
      </c>
      <c r="L9" s="27">
        <v>406.1</v>
      </c>
      <c r="M9" s="27">
        <v>429.5</v>
      </c>
      <c r="N9" s="27">
        <v>450</v>
      </c>
      <c r="O9" s="27">
        <v>441</v>
      </c>
      <c r="P9" s="63">
        <v>467.93700000000001</v>
      </c>
      <c r="Q9" s="63">
        <v>499.90199999999999</v>
      </c>
      <c r="R9" s="27">
        <v>540.6</v>
      </c>
      <c r="S9" s="27">
        <v>567.4</v>
      </c>
      <c r="T9" s="592">
        <v>605.5</v>
      </c>
      <c r="U9" s="33">
        <v>653.1</v>
      </c>
      <c r="V9"/>
    </row>
    <row r="10" spans="1:22" x14ac:dyDescent="0.25">
      <c r="A10" s="595"/>
      <c r="B10" s="27" t="s">
        <v>548</v>
      </c>
      <c r="C10" s="59" t="s">
        <v>125</v>
      </c>
      <c r="D10" s="59" t="s">
        <v>125</v>
      </c>
      <c r="E10" s="59" t="s">
        <v>125</v>
      </c>
      <c r="F10" s="27">
        <v>91.5</v>
      </c>
      <c r="G10" s="27">
        <v>134.5</v>
      </c>
      <c r="H10" s="27">
        <v>140.69999999999999</v>
      </c>
      <c r="I10" s="27">
        <v>143.69999999999999</v>
      </c>
      <c r="J10" s="27">
        <v>156.69999999999999</v>
      </c>
      <c r="K10" s="27">
        <v>166.9</v>
      </c>
      <c r="L10" s="27">
        <v>209.3</v>
      </c>
      <c r="M10" s="27">
        <v>223.5</v>
      </c>
      <c r="N10" s="27">
        <v>230.9</v>
      </c>
      <c r="O10" s="27">
        <v>228.3</v>
      </c>
      <c r="P10" s="27">
        <v>242.5</v>
      </c>
      <c r="Q10" s="63">
        <v>258.69400000000002</v>
      </c>
      <c r="R10" s="266">
        <v>275.60000000000002</v>
      </c>
      <c r="S10" s="266">
        <v>255.6</v>
      </c>
      <c r="T10" s="593">
        <v>278.2</v>
      </c>
      <c r="U10" s="601">
        <v>296.39999999999998</v>
      </c>
      <c r="V10" s="631"/>
    </row>
    <row r="11" spans="1:22" x14ac:dyDescent="0.25">
      <c r="A11" s="602"/>
      <c r="B11" s="596" t="s">
        <v>549</v>
      </c>
      <c r="C11" s="597" t="s">
        <v>125</v>
      </c>
      <c r="D11" s="597" t="s">
        <v>125</v>
      </c>
      <c r="E11" s="597" t="s">
        <v>125</v>
      </c>
      <c r="F11" s="596">
        <v>31.9</v>
      </c>
      <c r="G11" s="596">
        <v>38.5</v>
      </c>
      <c r="H11" s="596">
        <v>42.8</v>
      </c>
      <c r="I11" s="596">
        <v>24.1</v>
      </c>
      <c r="J11" s="596">
        <v>50</v>
      </c>
      <c r="K11" s="596">
        <v>59.9</v>
      </c>
      <c r="L11" s="596">
        <v>68.099999999999994</v>
      </c>
      <c r="M11" s="596">
        <v>61.5</v>
      </c>
      <c r="N11" s="596">
        <v>67.7</v>
      </c>
      <c r="O11" s="596">
        <v>51.8</v>
      </c>
      <c r="P11" s="596">
        <v>62.6</v>
      </c>
      <c r="Q11" s="598">
        <v>71.914000000000001</v>
      </c>
      <c r="R11" s="599">
        <v>75.2</v>
      </c>
      <c r="S11" s="599">
        <v>139.30000000000001</v>
      </c>
      <c r="T11" s="600">
        <v>138.4</v>
      </c>
      <c r="U11" s="601">
        <v>148.4</v>
      </c>
      <c r="V11" s="485">
        <f>Table2[[#This Row],[2018/19]]/U9</f>
        <v>0.22722400857449088</v>
      </c>
    </row>
    <row r="12" spans="1:22" x14ac:dyDescent="0.25">
      <c r="A12" s="25" t="s">
        <v>396</v>
      </c>
    </row>
    <row r="13" spans="1:22" ht="8.1" customHeight="1" x14ac:dyDescent="0.25">
      <c r="A13" s="99"/>
      <c r="B13" s="100"/>
      <c r="C13" s="100"/>
      <c r="D13" s="100"/>
      <c r="E13" s="100"/>
      <c r="F13" s="100"/>
      <c r="G13" s="100"/>
      <c r="H13" s="100"/>
      <c r="I13" s="100"/>
      <c r="J13" s="100"/>
      <c r="K13" s="100"/>
      <c r="L13" s="100"/>
      <c r="M13" s="100"/>
      <c r="N13" s="100"/>
      <c r="O13" s="100"/>
      <c r="P13" s="100"/>
      <c r="Q13" s="100"/>
      <c r="R13" s="100"/>
      <c r="S13" s="100"/>
      <c r="T13" s="100"/>
      <c r="U13" s="100"/>
      <c r="V13" s="100"/>
    </row>
    <row r="14" spans="1:22" x14ac:dyDescent="0.25">
      <c r="A14" s="25"/>
    </row>
    <row r="15" spans="1:22" ht="21" x14ac:dyDescent="0.35">
      <c r="A15" s="732" t="s">
        <v>695</v>
      </c>
      <c r="B15" s="732"/>
      <c r="C15" s="732"/>
      <c r="D15" s="732"/>
      <c r="E15" s="732"/>
      <c r="F15" s="732"/>
      <c r="G15" s="732"/>
      <c r="H15" s="732"/>
      <c r="I15" s="732"/>
      <c r="J15" s="732"/>
      <c r="K15" s="732"/>
      <c r="L15" s="732"/>
      <c r="M15" s="732"/>
      <c r="N15" s="732"/>
      <c r="O15" s="732"/>
      <c r="P15" s="732"/>
      <c r="Q15" s="732"/>
      <c r="R15" s="732"/>
      <c r="S15" s="732"/>
      <c r="T15" s="732"/>
      <c r="U15" s="732"/>
    </row>
    <row r="16" spans="1:22" ht="30" x14ac:dyDescent="0.25">
      <c r="A16" s="17" t="s">
        <v>553</v>
      </c>
      <c r="B16" s="18"/>
      <c r="C16" s="17">
        <v>2000</v>
      </c>
      <c r="D16" s="17">
        <v>2001</v>
      </c>
      <c r="E16" s="17">
        <v>2002</v>
      </c>
      <c r="F16" s="17">
        <v>2003</v>
      </c>
      <c r="G16" s="17">
        <v>2004</v>
      </c>
      <c r="H16" s="17">
        <v>2005</v>
      </c>
      <c r="I16" s="17">
        <v>2006</v>
      </c>
      <c r="J16" s="17">
        <v>2007</v>
      </c>
      <c r="K16" s="17">
        <v>2008</v>
      </c>
      <c r="L16" s="17">
        <v>2009</v>
      </c>
      <c r="M16" s="17">
        <v>2010</v>
      </c>
      <c r="N16" s="17">
        <v>2011</v>
      </c>
      <c r="O16" s="17">
        <v>2012</v>
      </c>
      <c r="P16" s="17">
        <v>2013</v>
      </c>
      <c r="Q16" s="17">
        <v>2014</v>
      </c>
      <c r="R16" s="17">
        <v>2015</v>
      </c>
      <c r="S16" s="20" t="s">
        <v>399</v>
      </c>
      <c r="T16" s="20" t="s">
        <v>400</v>
      </c>
      <c r="U16" s="20" t="s">
        <v>401</v>
      </c>
    </row>
    <row r="17" spans="1:22" x14ac:dyDescent="0.25">
      <c r="A17" s="9" t="s">
        <v>554</v>
      </c>
      <c r="B17" s="9"/>
      <c r="C17" s="12">
        <v>514771</v>
      </c>
      <c r="D17" s="12">
        <v>604919</v>
      </c>
      <c r="E17" s="12">
        <v>520000</v>
      </c>
      <c r="F17">
        <v>530394</v>
      </c>
      <c r="G17" s="12">
        <v>615380</v>
      </c>
      <c r="H17" s="12">
        <v>561215</v>
      </c>
      <c r="I17" s="312">
        <v>394000</v>
      </c>
      <c r="J17" s="312">
        <v>363450</v>
      </c>
      <c r="K17" s="312">
        <v>482371</v>
      </c>
      <c r="L17" s="312">
        <v>487756</v>
      </c>
      <c r="M17" s="312">
        <v>423940</v>
      </c>
      <c r="N17" s="312">
        <v>569700</v>
      </c>
      <c r="O17" s="12">
        <v>781000</v>
      </c>
      <c r="P17" s="9" t="s">
        <v>29</v>
      </c>
      <c r="Q17" s="9" t="s">
        <v>29</v>
      </c>
      <c r="R17" s="9" t="s">
        <v>29</v>
      </c>
      <c r="S17" s="9"/>
      <c r="T17" s="9"/>
      <c r="U17" s="9"/>
    </row>
    <row r="18" spans="1:22" x14ac:dyDescent="0.25">
      <c r="A18" s="17" t="s">
        <v>399</v>
      </c>
      <c r="B18" s="18"/>
      <c r="C18" s="66"/>
      <c r="D18" s="66"/>
      <c r="E18" s="66"/>
      <c r="F18" s="66"/>
      <c r="G18" s="66"/>
      <c r="H18" s="66"/>
      <c r="I18" s="66"/>
      <c r="J18" s="66"/>
      <c r="K18" s="66"/>
      <c r="L18" s="66"/>
      <c r="M18" s="66"/>
      <c r="N18" s="66"/>
      <c r="O18" s="66"/>
      <c r="P18" s="18"/>
      <c r="Q18" s="18"/>
      <c r="R18" s="18"/>
      <c r="S18" s="18"/>
      <c r="T18" s="18"/>
      <c r="U18" s="18"/>
    </row>
    <row r="19" spans="1:22" x14ac:dyDescent="0.25">
      <c r="A19" s="9" t="s">
        <v>402</v>
      </c>
      <c r="B19" s="9"/>
      <c r="C19" s="9" t="s">
        <v>125</v>
      </c>
      <c r="D19" s="9" t="s">
        <v>125</v>
      </c>
      <c r="E19" s="9" t="s">
        <v>125</v>
      </c>
      <c r="F19" s="9" t="s">
        <v>125</v>
      </c>
      <c r="G19" s="9" t="s">
        <v>125</v>
      </c>
      <c r="H19" s="9" t="s">
        <v>125</v>
      </c>
      <c r="I19" s="9" t="s">
        <v>125</v>
      </c>
      <c r="J19" s="9" t="s">
        <v>125</v>
      </c>
      <c r="K19" s="9" t="s">
        <v>125</v>
      </c>
      <c r="L19" s="9" t="s">
        <v>125</v>
      </c>
      <c r="M19" s="9" t="s">
        <v>125</v>
      </c>
      <c r="N19" s="9" t="s">
        <v>125</v>
      </c>
      <c r="O19" s="9" t="s">
        <v>125</v>
      </c>
      <c r="P19" s="9" t="s">
        <v>125</v>
      </c>
      <c r="Q19" s="9" t="s">
        <v>125</v>
      </c>
      <c r="R19" s="9" t="s">
        <v>125</v>
      </c>
      <c r="S19" s="26">
        <v>6067596</v>
      </c>
      <c r="T19" s="12">
        <v>1947</v>
      </c>
      <c r="U19" s="12">
        <v>22382230</v>
      </c>
    </row>
    <row r="20" spans="1:22" x14ac:dyDescent="0.25">
      <c r="A20" s="9" t="s">
        <v>351</v>
      </c>
      <c r="B20" s="9"/>
      <c r="C20" s="9" t="s">
        <v>125</v>
      </c>
      <c r="D20" s="9" t="s">
        <v>125</v>
      </c>
      <c r="E20" s="9" t="s">
        <v>125</v>
      </c>
      <c r="F20" s="9" t="s">
        <v>125</v>
      </c>
      <c r="G20" s="9" t="s">
        <v>125</v>
      </c>
      <c r="H20" s="9" t="s">
        <v>125</v>
      </c>
      <c r="I20" s="9" t="s">
        <v>125</v>
      </c>
      <c r="J20" s="9" t="s">
        <v>125</v>
      </c>
      <c r="K20" s="9" t="s">
        <v>125</v>
      </c>
      <c r="L20" s="9" t="s">
        <v>125</v>
      </c>
      <c r="M20" s="9" t="s">
        <v>125</v>
      </c>
      <c r="N20" s="9" t="s">
        <v>125</v>
      </c>
      <c r="O20" s="9" t="s">
        <v>125</v>
      </c>
      <c r="P20" s="9" t="s">
        <v>125</v>
      </c>
      <c r="Q20" s="9" t="s">
        <v>125</v>
      </c>
      <c r="R20" s="9" t="s">
        <v>125</v>
      </c>
      <c r="S20" s="26">
        <v>1251550</v>
      </c>
      <c r="T20" s="12">
        <v>24</v>
      </c>
      <c r="U20" s="12" t="s">
        <v>125</v>
      </c>
    </row>
    <row r="21" spans="1:22" s="62" customFormat="1" x14ac:dyDescent="0.25">
      <c r="A21" s="10" t="s">
        <v>334</v>
      </c>
      <c r="B21" s="10"/>
      <c r="C21" s="10" t="s">
        <v>125</v>
      </c>
      <c r="D21" s="10" t="s">
        <v>125</v>
      </c>
      <c r="E21" s="10" t="s">
        <v>125</v>
      </c>
      <c r="F21" s="10" t="s">
        <v>125</v>
      </c>
      <c r="G21" s="10" t="s">
        <v>125</v>
      </c>
      <c r="H21" s="10" t="s">
        <v>125</v>
      </c>
      <c r="I21" s="10" t="s">
        <v>125</v>
      </c>
      <c r="J21" s="10" t="s">
        <v>125</v>
      </c>
      <c r="K21" s="10" t="s">
        <v>125</v>
      </c>
      <c r="L21" s="10" t="s">
        <v>125</v>
      </c>
      <c r="M21" s="10" t="s">
        <v>125</v>
      </c>
      <c r="N21" s="10" t="s">
        <v>125</v>
      </c>
      <c r="O21" s="10" t="s">
        <v>125</v>
      </c>
      <c r="P21" s="10" t="s">
        <v>125</v>
      </c>
      <c r="Q21" s="10" t="s">
        <v>125</v>
      </c>
      <c r="R21" s="10" t="s">
        <v>125</v>
      </c>
      <c r="S21" s="26">
        <v>7319146</v>
      </c>
      <c r="T21" s="11">
        <v>1971</v>
      </c>
      <c r="U21" s="11" t="s">
        <v>125</v>
      </c>
    </row>
    <row r="22" spans="1:22" x14ac:dyDescent="0.25">
      <c r="A22" s="25" t="s">
        <v>397</v>
      </c>
    </row>
    <row r="23" spans="1:22" x14ac:dyDescent="0.25">
      <c r="A23" s="25" t="s">
        <v>398</v>
      </c>
      <c r="B23" s="46"/>
    </row>
    <row r="24" spans="1:22" x14ac:dyDescent="0.25">
      <c r="A24" s="25" t="s">
        <v>835</v>
      </c>
    </row>
    <row r="27" spans="1:22" ht="8.1" customHeight="1" x14ac:dyDescent="0.25">
      <c r="A27" s="99"/>
      <c r="B27" s="100"/>
      <c r="C27" s="100"/>
      <c r="D27" s="100"/>
      <c r="E27" s="100"/>
      <c r="F27" s="100"/>
      <c r="G27" s="100"/>
      <c r="H27" s="100"/>
      <c r="I27" s="100"/>
      <c r="J27" s="100"/>
      <c r="K27" s="100"/>
      <c r="L27" s="100"/>
      <c r="M27" s="100"/>
      <c r="N27" s="100"/>
      <c r="O27" s="100"/>
      <c r="P27" s="100"/>
      <c r="Q27" s="100"/>
      <c r="R27" s="100"/>
      <c r="S27" s="100"/>
      <c r="T27" s="100"/>
      <c r="U27" s="100"/>
      <c r="V27" s="100"/>
    </row>
    <row r="28" spans="1:22" x14ac:dyDescent="0.25">
      <c r="A28" s="25"/>
    </row>
    <row r="29" spans="1:22" ht="21" x14ac:dyDescent="0.35">
      <c r="A29" s="729" t="s">
        <v>929</v>
      </c>
      <c r="B29" s="730"/>
      <c r="C29" s="730"/>
      <c r="D29" s="730"/>
      <c r="E29" s="730"/>
      <c r="F29" s="730"/>
      <c r="G29" s="730"/>
      <c r="H29" s="730"/>
      <c r="I29" s="730"/>
      <c r="J29" s="730"/>
      <c r="K29" s="731"/>
      <c r="L29" s="443"/>
      <c r="M29" s="443"/>
      <c r="N29" s="443"/>
      <c r="O29" s="443"/>
    </row>
    <row r="30" spans="1:22" ht="32.25" customHeight="1" x14ac:dyDescent="0.25">
      <c r="A30" s="736" t="s">
        <v>960</v>
      </c>
      <c r="B30" s="737"/>
      <c r="C30" s="737"/>
      <c r="D30" s="737"/>
      <c r="E30" s="737"/>
      <c r="F30" s="737"/>
      <c r="G30" s="737"/>
      <c r="H30" s="737"/>
      <c r="I30" s="737"/>
      <c r="J30" s="737"/>
      <c r="K30" s="738"/>
      <c r="L30" s="499"/>
      <c r="M30" s="499"/>
      <c r="N30" s="499"/>
      <c r="O30" s="499"/>
    </row>
    <row r="31" spans="1:22" ht="17.25" x14ac:dyDescent="0.25">
      <c r="A31" s="594" t="s">
        <v>1043</v>
      </c>
      <c r="B31" s="61" t="s">
        <v>1048</v>
      </c>
      <c r="C31" s="604" t="s">
        <v>966</v>
      </c>
      <c r="D31" s="324" t="s">
        <v>965</v>
      </c>
      <c r="E31" s="324" t="s">
        <v>1044</v>
      </c>
      <c r="F31" s="324" t="s">
        <v>1045</v>
      </c>
      <c r="G31" s="610" t="s">
        <v>1046</v>
      </c>
      <c r="H31" s="611" t="s">
        <v>1047</v>
      </c>
      <c r="I31" s="612" t="s">
        <v>1049</v>
      </c>
      <c r="J31" s="719" t="s">
        <v>730</v>
      </c>
      <c r="K31" s="721"/>
      <c r="L31" s="33"/>
      <c r="M31" s="33"/>
      <c r="N31" s="33"/>
      <c r="O31" s="33"/>
      <c r="P31" s="33"/>
      <c r="V31"/>
    </row>
    <row r="32" spans="1:22" x14ac:dyDescent="0.25">
      <c r="A32" s="603" t="s">
        <v>388</v>
      </c>
      <c r="B32" s="474"/>
      <c r="C32" s="474">
        <v>2.1</v>
      </c>
      <c r="D32" s="474">
        <v>1.7</v>
      </c>
      <c r="E32" s="474">
        <v>1.4</v>
      </c>
      <c r="F32" s="27">
        <v>3.9</v>
      </c>
      <c r="G32" s="27">
        <v>1.7</v>
      </c>
      <c r="H32" s="592">
        <v>2.4</v>
      </c>
      <c r="I32" s="609">
        <v>2.4</v>
      </c>
      <c r="J32" s="740"/>
      <c r="K32" s="741"/>
      <c r="L32" s="33"/>
      <c r="M32" s="33"/>
      <c r="N32" s="33"/>
      <c r="O32" s="33"/>
      <c r="P32" s="33"/>
      <c r="V32"/>
    </row>
    <row r="33" spans="1:22" x14ac:dyDescent="0.25">
      <c r="A33" s="603" t="s">
        <v>389</v>
      </c>
      <c r="B33" s="474"/>
      <c r="C33" s="474">
        <v>1.5</v>
      </c>
      <c r="D33" s="474">
        <v>1.9</v>
      </c>
      <c r="E33" s="474">
        <v>1.7</v>
      </c>
      <c r="F33" s="27">
        <v>2.1</v>
      </c>
      <c r="G33" s="27">
        <v>2.2999999999999998</v>
      </c>
      <c r="H33" s="592">
        <v>2.7</v>
      </c>
      <c r="I33" s="592">
        <v>2.4</v>
      </c>
      <c r="J33" s="740"/>
      <c r="K33" s="741"/>
      <c r="V33"/>
    </row>
    <row r="34" spans="1:22" x14ac:dyDescent="0.25">
      <c r="A34" s="603"/>
      <c r="B34" s="474" t="s">
        <v>930</v>
      </c>
      <c r="C34" s="474">
        <v>1.2</v>
      </c>
      <c r="D34" s="474">
        <v>1.5</v>
      </c>
      <c r="E34" s="474">
        <v>1.3</v>
      </c>
      <c r="F34" s="27">
        <v>1.6</v>
      </c>
      <c r="G34" s="27">
        <v>1.7</v>
      </c>
      <c r="H34" s="592">
        <v>2</v>
      </c>
      <c r="I34" s="592">
        <v>1.5</v>
      </c>
      <c r="J34" s="740"/>
      <c r="K34" s="741"/>
      <c r="V34"/>
    </row>
    <row r="35" spans="1:22" x14ac:dyDescent="0.25">
      <c r="A35" s="591"/>
      <c r="B35" s="27" t="s">
        <v>931</v>
      </c>
      <c r="C35" s="27">
        <v>0.1</v>
      </c>
      <c r="D35" s="27">
        <v>0.2</v>
      </c>
      <c r="E35" s="27">
        <v>0.2</v>
      </c>
      <c r="F35" s="27">
        <v>0.2</v>
      </c>
      <c r="G35" s="27">
        <v>0.3</v>
      </c>
      <c r="H35" s="592">
        <v>0.3</v>
      </c>
      <c r="I35" s="592">
        <v>0.3</v>
      </c>
      <c r="J35" s="740"/>
      <c r="K35" s="741"/>
      <c r="V35"/>
    </row>
    <row r="36" spans="1:22" x14ac:dyDescent="0.25">
      <c r="A36" s="590" t="s">
        <v>932</v>
      </c>
      <c r="B36" s="469"/>
      <c r="C36" s="469">
        <v>2012</v>
      </c>
      <c r="D36" s="469">
        <v>2013</v>
      </c>
      <c r="E36" s="469">
        <v>2014</v>
      </c>
      <c r="F36" s="469">
        <v>2015</v>
      </c>
      <c r="G36" s="83">
        <v>2016</v>
      </c>
      <c r="H36" s="607">
        <v>2017</v>
      </c>
      <c r="I36" s="607">
        <v>2018</v>
      </c>
      <c r="J36" s="719" t="s">
        <v>730</v>
      </c>
      <c r="K36" s="721"/>
      <c r="V36"/>
    </row>
    <row r="37" spans="1:22" x14ac:dyDescent="0.25">
      <c r="A37" s="603" t="s">
        <v>933</v>
      </c>
      <c r="B37" s="474"/>
      <c r="C37" s="474" t="s">
        <v>125</v>
      </c>
      <c r="D37" s="474">
        <v>1.6</v>
      </c>
      <c r="E37" s="474">
        <v>1.6</v>
      </c>
      <c r="F37" s="27">
        <v>2.2000000000000002</v>
      </c>
      <c r="G37" s="27">
        <v>1.4</v>
      </c>
      <c r="H37" s="592">
        <v>1.7</v>
      </c>
      <c r="I37" s="592">
        <v>1.3</v>
      </c>
      <c r="J37" s="740"/>
      <c r="K37" s="741"/>
      <c r="V37"/>
    </row>
    <row r="38" spans="1:22" x14ac:dyDescent="0.25">
      <c r="A38" s="605" t="s">
        <v>961</v>
      </c>
      <c r="B38" s="606"/>
      <c r="C38" s="606" t="s">
        <v>125</v>
      </c>
      <c r="D38" s="606">
        <v>139</v>
      </c>
      <c r="E38" s="606">
        <v>119</v>
      </c>
      <c r="F38" s="596">
        <v>177</v>
      </c>
      <c r="G38" s="596">
        <v>173</v>
      </c>
      <c r="H38" s="608">
        <v>230</v>
      </c>
      <c r="I38" s="608">
        <v>228</v>
      </c>
      <c r="J38" s="740"/>
      <c r="K38" s="741"/>
      <c r="V38"/>
    </row>
    <row r="39" spans="1:22" x14ac:dyDescent="0.25">
      <c r="A39" s="25" t="s">
        <v>934</v>
      </c>
      <c r="O39" s="33"/>
    </row>
    <row r="40" spans="1:22" s="448" customFormat="1" ht="14.25" customHeight="1" x14ac:dyDescent="0.25">
      <c r="A40" s="739" t="s">
        <v>964</v>
      </c>
      <c r="B40" s="739"/>
      <c r="C40" s="739"/>
      <c r="D40" s="739"/>
      <c r="E40" s="739"/>
      <c r="F40" s="739"/>
      <c r="G40" s="739"/>
      <c r="H40" s="739"/>
      <c r="I40" s="739"/>
      <c r="J40" s="447"/>
      <c r="K40" s="447"/>
      <c r="L40" s="447"/>
      <c r="M40" s="447"/>
      <c r="N40" s="447"/>
      <c r="O40" s="447"/>
      <c r="P40" s="447"/>
      <c r="Q40" s="447"/>
      <c r="R40" s="447"/>
      <c r="S40" s="447"/>
      <c r="T40" s="447"/>
      <c r="U40" s="447"/>
    </row>
  </sheetData>
  <mergeCells count="13">
    <mergeCell ref="A30:K30"/>
    <mergeCell ref="A29:K29"/>
    <mergeCell ref="A40:I40"/>
    <mergeCell ref="A4:Q4"/>
    <mergeCell ref="A15:U15"/>
    <mergeCell ref="J32:K32"/>
    <mergeCell ref="J38:K38"/>
    <mergeCell ref="J33:K33"/>
    <mergeCell ref="J34:K34"/>
    <mergeCell ref="J35:K35"/>
    <mergeCell ref="J37:K37"/>
    <mergeCell ref="J31:K31"/>
    <mergeCell ref="J36:K36"/>
  </mergeCells>
  <pageMargins left="0.25590551181102361" right="0.25590551181102361" top="0.39370078740157477" bottom="0.39370078740157477" header="0.3" footer="0.3"/>
  <pageSetup paperSize="9" scale="37" orientation="landscape" r:id="rId1"/>
  <drawing r:id="rId2"/>
  <tableParts count="2">
    <tablePart r:id="rId3"/>
    <tablePart r:id="rId4"/>
  </tableParts>
  <extLst>
    <ext xmlns:x14="http://schemas.microsoft.com/office/spreadsheetml/2009/9/main" uri="{05C60535-1F16-4fd2-B633-F4F36F0B64E0}">
      <x14:sparklineGroups xmlns:xm="http://schemas.microsoft.com/office/excel/2006/main">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'Funding Voluntary Sector'!C32:I32</xm:f>
              <xm:sqref>J32</xm:sqref>
            </x14:sparkline>
            <x14:sparkline>
              <xm:f>'Funding Voluntary Sector'!C34:I34</xm:f>
              <xm:sqref>J34</xm:sqref>
            </x14:sparkline>
            <x14:sparkline>
              <xm:f>'Funding Voluntary Sector'!C33:I33</xm:f>
              <xm:sqref>J33</xm:sqref>
            </x14:sparkline>
            <x14:sparkline>
              <xm:f>'Funding Voluntary Sector'!C37:I37</xm:f>
              <xm:sqref>J37</xm:sqref>
            </x14:sparkline>
            <x14:sparkline>
              <xm:f>'Funding Voluntary Sector'!C38:I38</xm:f>
              <xm:sqref>J38</xm:sqref>
            </x14:sparkline>
            <x14:sparkline>
              <xm:f>'Funding Voluntary Sector'!C35:I35</xm:f>
              <xm:sqref>J35</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P22"/>
  <sheetViews>
    <sheetView showRowColHeaders="0" zoomScaleNormal="100" workbookViewId="0"/>
  </sheetViews>
  <sheetFormatPr defaultRowHeight="15" x14ac:dyDescent="0.25"/>
  <cols>
    <col min="1" max="1" width="172.42578125" style="80" customWidth="1"/>
    <col min="2" max="16" width="9.140625" style="8"/>
  </cols>
  <sheetData>
    <row r="1" spans="1:14" customFormat="1" ht="15" customHeight="1" x14ac:dyDescent="0.25">
      <c r="A1" s="80"/>
      <c r="B1" s="8"/>
      <c r="C1" s="8"/>
      <c r="D1" s="8"/>
      <c r="E1" s="8"/>
      <c r="F1" s="8"/>
      <c r="G1" s="8"/>
      <c r="H1" s="8"/>
      <c r="I1" s="8"/>
      <c r="J1" s="8"/>
      <c r="K1" s="8"/>
      <c r="L1" s="8"/>
      <c r="M1" s="8"/>
      <c r="N1" s="8"/>
    </row>
    <row r="2" spans="1:14" customFormat="1" ht="15" customHeight="1" x14ac:dyDescent="0.25">
      <c r="A2" s="80"/>
      <c r="B2" s="8"/>
      <c r="C2" s="8"/>
      <c r="D2" s="8"/>
      <c r="E2" s="8"/>
      <c r="F2" s="8"/>
      <c r="G2" s="8"/>
      <c r="H2" s="8"/>
      <c r="I2" s="8"/>
      <c r="J2" s="8"/>
      <c r="K2" s="8"/>
      <c r="L2" s="8"/>
      <c r="M2" s="8"/>
      <c r="N2" s="8"/>
    </row>
    <row r="3" spans="1:14" customFormat="1" ht="26.25" x14ac:dyDescent="0.4">
      <c r="A3" s="234" t="s">
        <v>403</v>
      </c>
      <c r="B3" s="235"/>
      <c r="C3" s="235"/>
      <c r="D3" s="235"/>
      <c r="E3" s="235"/>
      <c r="F3" s="235"/>
      <c r="G3" s="235"/>
      <c r="H3" s="235"/>
      <c r="I3" s="235"/>
      <c r="J3" s="235"/>
      <c r="K3" s="235"/>
      <c r="L3" s="235"/>
      <c r="M3" s="235"/>
      <c r="N3" s="235"/>
    </row>
    <row r="4" spans="1:14" customFormat="1" ht="32.25" customHeight="1" x14ac:dyDescent="0.25">
      <c r="A4" s="55" t="s">
        <v>711</v>
      </c>
      <c r="B4" s="236"/>
      <c r="C4" s="236"/>
      <c r="D4" s="236"/>
      <c r="E4" s="236"/>
      <c r="F4" s="236"/>
      <c r="G4" s="236"/>
      <c r="H4" s="236"/>
      <c r="I4" s="236"/>
      <c r="J4" s="236"/>
      <c r="K4" s="236"/>
      <c r="L4" s="236"/>
      <c r="M4" s="236"/>
      <c r="N4" s="236"/>
    </row>
    <row r="6" spans="1:14" customFormat="1" x14ac:dyDescent="0.25">
      <c r="A6" s="20" t="s">
        <v>834</v>
      </c>
      <c r="B6" s="237"/>
      <c r="C6" s="237"/>
      <c r="D6" s="237"/>
      <c r="E6" s="237"/>
      <c r="F6" s="237"/>
      <c r="G6" s="237"/>
      <c r="H6" s="237"/>
      <c r="I6" s="237"/>
      <c r="J6" s="237"/>
      <c r="K6" s="237"/>
      <c r="L6" s="237"/>
      <c r="M6" s="237"/>
      <c r="N6" s="237"/>
    </row>
    <row r="7" spans="1:14" customFormat="1" ht="33" customHeight="1" x14ac:dyDescent="0.25">
      <c r="A7" s="240" t="s">
        <v>957</v>
      </c>
      <c r="B7" s="233"/>
      <c r="C7" s="233"/>
      <c r="D7" s="233"/>
      <c r="E7" s="233"/>
      <c r="F7" s="233"/>
      <c r="G7" s="233"/>
      <c r="H7" s="233"/>
      <c r="I7" s="233"/>
      <c r="J7" s="233"/>
      <c r="K7" s="233"/>
      <c r="L7" s="233"/>
      <c r="M7" s="233"/>
      <c r="N7" s="233"/>
    </row>
    <row r="8" spans="1:14" customFormat="1" x14ac:dyDescent="0.25">
      <c r="A8" s="241" t="s">
        <v>830</v>
      </c>
      <c r="B8" s="238"/>
      <c r="C8" s="238"/>
      <c r="D8" s="238"/>
      <c r="E8" s="238"/>
      <c r="F8" s="238"/>
      <c r="G8" s="238"/>
      <c r="H8" s="238"/>
      <c r="I8" s="238"/>
      <c r="J8" s="238"/>
      <c r="K8" s="238"/>
      <c r="L8" s="238"/>
      <c r="M8" s="238"/>
      <c r="N8" s="238"/>
    </row>
    <row r="10" spans="1:14" customFormat="1" x14ac:dyDescent="0.25">
      <c r="A10" s="524" t="s">
        <v>1000</v>
      </c>
      <c r="B10" s="237"/>
      <c r="C10" s="237"/>
      <c r="D10" s="237"/>
      <c r="E10" s="237"/>
      <c r="F10" s="237"/>
      <c r="G10" s="237"/>
      <c r="H10" s="237"/>
      <c r="I10" s="237"/>
      <c r="J10" s="237"/>
      <c r="K10" s="237"/>
      <c r="L10" s="237"/>
      <c r="M10" s="237"/>
      <c r="N10" s="237"/>
    </row>
    <row r="11" spans="1:14" customFormat="1" x14ac:dyDescent="0.25">
      <c r="A11" s="525" t="s">
        <v>973</v>
      </c>
      <c r="B11" s="133"/>
      <c r="C11" s="133"/>
      <c r="D11" s="133"/>
      <c r="E11" s="133"/>
      <c r="F11" s="133"/>
      <c r="G11" s="133"/>
      <c r="H11" s="133"/>
      <c r="I11" s="133"/>
      <c r="J11" s="133"/>
      <c r="K11" s="133"/>
      <c r="L11" s="133"/>
      <c r="M11" s="133"/>
      <c r="N11" s="133"/>
    </row>
    <row r="12" spans="1:14" customFormat="1" x14ac:dyDescent="0.25">
      <c r="A12" s="526" t="s">
        <v>969</v>
      </c>
      <c r="B12" s="133"/>
      <c r="C12" s="133"/>
      <c r="D12" s="133"/>
      <c r="E12" s="133"/>
      <c r="F12" s="133"/>
      <c r="G12" s="133"/>
      <c r="H12" s="133"/>
      <c r="I12" s="133"/>
      <c r="J12" s="133"/>
      <c r="K12" s="133"/>
      <c r="L12" s="133"/>
      <c r="M12" s="133"/>
      <c r="N12" s="133"/>
    </row>
    <row r="13" spans="1:14" customFormat="1" x14ac:dyDescent="0.25">
      <c r="A13" s="526" t="s">
        <v>968</v>
      </c>
      <c r="B13" s="133"/>
      <c r="C13" s="133"/>
      <c r="D13" s="133"/>
      <c r="E13" s="133"/>
      <c r="F13" s="133"/>
      <c r="G13" s="133"/>
      <c r="H13" s="133"/>
      <c r="I13" s="133"/>
      <c r="J13" s="133"/>
      <c r="K13" s="133"/>
      <c r="L13" s="133"/>
      <c r="M13" s="133"/>
      <c r="N13" s="133"/>
    </row>
    <row r="14" spans="1:14" customFormat="1" x14ac:dyDescent="0.25">
      <c r="A14" s="526" t="s">
        <v>1001</v>
      </c>
      <c r="B14" s="133"/>
      <c r="C14" s="133"/>
      <c r="D14" s="133"/>
      <c r="E14" s="133"/>
      <c r="F14" s="133"/>
      <c r="G14" s="133"/>
      <c r="H14" s="133"/>
      <c r="I14" s="133"/>
      <c r="J14" s="133"/>
      <c r="K14" s="133"/>
      <c r="L14" s="133"/>
      <c r="M14" s="133"/>
      <c r="N14" s="133"/>
    </row>
    <row r="15" spans="1:14" customFormat="1" x14ac:dyDescent="0.25">
      <c r="A15" s="525" t="s">
        <v>970</v>
      </c>
      <c r="B15" s="133"/>
      <c r="C15" s="133"/>
      <c r="D15" s="133"/>
      <c r="E15" s="133"/>
      <c r="F15" s="133"/>
      <c r="G15" s="133"/>
      <c r="H15" s="133"/>
      <c r="I15" s="133"/>
      <c r="J15" s="133"/>
      <c r="K15" s="133"/>
      <c r="L15" s="133"/>
      <c r="M15" s="133"/>
      <c r="N15" s="133"/>
    </row>
    <row r="16" spans="1:14" customFormat="1" ht="30" x14ac:dyDescent="0.25">
      <c r="A16" s="527" t="s">
        <v>971</v>
      </c>
      <c r="B16" s="133"/>
      <c r="C16" s="133"/>
      <c r="D16" s="133"/>
      <c r="E16" s="133"/>
      <c r="F16" s="133"/>
      <c r="G16" s="133"/>
      <c r="H16" s="133"/>
      <c r="I16" s="133"/>
      <c r="J16" s="133"/>
      <c r="K16" s="133"/>
      <c r="L16" s="133"/>
      <c r="M16" s="133"/>
      <c r="N16" s="133"/>
    </row>
    <row r="17" spans="1:14" customFormat="1" x14ac:dyDescent="0.25">
      <c r="A17" s="528" t="s">
        <v>972</v>
      </c>
      <c r="B17" s="133"/>
      <c r="C17" s="133"/>
      <c r="D17" s="133"/>
      <c r="E17" s="133"/>
      <c r="F17" s="133"/>
      <c r="G17" s="133"/>
      <c r="H17" s="133"/>
      <c r="I17" s="133"/>
      <c r="J17" s="133"/>
      <c r="K17" s="133"/>
      <c r="L17" s="133"/>
      <c r="M17" s="133"/>
      <c r="N17" s="133"/>
    </row>
    <row r="19" spans="1:14" customFormat="1" x14ac:dyDescent="0.25">
      <c r="A19" s="239" t="s">
        <v>958</v>
      </c>
      <c r="B19" s="237"/>
      <c r="C19" s="237"/>
      <c r="D19" s="237"/>
      <c r="E19" s="237"/>
      <c r="F19" s="237"/>
      <c r="G19" s="237"/>
      <c r="H19" s="237"/>
      <c r="I19" s="237"/>
      <c r="J19" s="237"/>
      <c r="K19" s="237"/>
      <c r="L19" s="237"/>
      <c r="M19" s="237"/>
      <c r="N19" s="237"/>
    </row>
    <row r="20" spans="1:14" customFormat="1" x14ac:dyDescent="0.25">
      <c r="A20" s="242" t="s">
        <v>404</v>
      </c>
      <c r="B20" s="238"/>
      <c r="C20" s="238"/>
      <c r="D20" s="238"/>
      <c r="E20" s="238"/>
      <c r="F20" s="238"/>
      <c r="G20" s="238"/>
      <c r="H20" s="238"/>
      <c r="I20" s="238"/>
      <c r="J20" s="238"/>
      <c r="K20" s="238"/>
      <c r="L20" s="238"/>
      <c r="M20" s="238"/>
      <c r="N20" s="238"/>
    </row>
    <row r="22" spans="1:14" customFormat="1" x14ac:dyDescent="0.25">
      <c r="A22" s="239" t="s">
        <v>959</v>
      </c>
      <c r="B22" s="237"/>
      <c r="C22" s="237"/>
      <c r="D22" s="237"/>
      <c r="E22" s="237"/>
      <c r="F22" s="237"/>
      <c r="G22" s="237"/>
      <c r="H22" s="237"/>
      <c r="I22" s="237"/>
      <c r="J22" s="237"/>
      <c r="K22" s="237"/>
      <c r="L22" s="237"/>
      <c r="M22" s="237"/>
      <c r="N22" s="237"/>
    </row>
  </sheetData>
  <pageMargins left="0.25590551181102361" right="0.25590551181102361" top="0.39370078740157477" bottom="0.39370078740157477" header="0.3" footer="0.3"/>
  <pageSetup paperSize="9" scale="9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Contents</vt:lpstr>
      <vt:lpstr>Summary</vt:lpstr>
      <vt:lpstr>Funding &amp; Resources HE</vt:lpstr>
      <vt:lpstr>Funding &amp; Resources HE Regional</vt:lpstr>
      <vt:lpstr>Funding &amp; Resources EH</vt:lpstr>
      <vt:lpstr>Funding and Resources NLHF</vt:lpstr>
      <vt:lpstr>Public Sector Funding</vt:lpstr>
      <vt:lpstr>Funding Voluntary Sector</vt:lpstr>
      <vt:lpstr>Funding Private Sector</vt:lpstr>
      <vt:lpstr>Natural Environment Funding</vt:lpstr>
      <vt:lpstr>Capacity - Employment</vt:lpstr>
      <vt:lpstr>Capacity - Employment LAs</vt:lpstr>
      <vt:lpstr>Skills - apprent. and training</vt:lpstr>
    </vt:vector>
  </TitlesOfParts>
  <Company>Peter Brett Associates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aleeson</dc:creator>
  <cp:lastModifiedBy>Wilson, Simon</cp:lastModifiedBy>
  <cp:lastPrinted>2020-02-24T09:42:54Z</cp:lastPrinted>
  <dcterms:created xsi:type="dcterms:W3CDTF">2015-05-20T09:40:33Z</dcterms:created>
  <dcterms:modified xsi:type="dcterms:W3CDTF">2020-02-25T10:53:34Z</dcterms:modified>
</cp:coreProperties>
</file>